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7" i="1" l="1"/>
  <c r="G156" i="1"/>
  <c r="G155" i="1"/>
  <c r="G154" i="1"/>
  <c r="G153" i="1"/>
  <c r="G152" i="1"/>
  <c r="G151" i="1"/>
  <c r="G150" i="1" s="1"/>
  <c r="F150" i="1"/>
  <c r="E150" i="1"/>
  <c r="D150" i="1"/>
  <c r="C150" i="1"/>
  <c r="B150" i="1"/>
  <c r="G149" i="1"/>
  <c r="G148" i="1"/>
  <c r="G147" i="1"/>
  <c r="G146" i="1"/>
  <c r="F146" i="1"/>
  <c r="E146" i="1"/>
  <c r="D146" i="1"/>
  <c r="C146" i="1"/>
  <c r="B146" i="1"/>
  <c r="G145" i="1"/>
  <c r="G144" i="1"/>
  <c r="G143" i="1"/>
  <c r="G142" i="1"/>
  <c r="G141" i="1"/>
  <c r="G140" i="1"/>
  <c r="G139" i="1"/>
  <c r="G138" i="1"/>
  <c r="G137" i="1" s="1"/>
  <c r="F137" i="1"/>
  <c r="E137" i="1"/>
  <c r="D137" i="1"/>
  <c r="C137" i="1"/>
  <c r="B137" i="1"/>
  <c r="G136" i="1"/>
  <c r="G135" i="1"/>
  <c r="G134" i="1"/>
  <c r="G133" i="1"/>
  <c r="F133" i="1"/>
  <c r="E133" i="1"/>
  <c r="D133" i="1"/>
  <c r="C133" i="1"/>
  <c r="B133" i="1"/>
  <c r="G132" i="1"/>
  <c r="G131" i="1"/>
  <c r="G130" i="1"/>
  <c r="G129" i="1"/>
  <c r="G128" i="1"/>
  <c r="G127" i="1"/>
  <c r="G126" i="1"/>
  <c r="G125" i="1"/>
  <c r="G124" i="1"/>
  <c r="G123" i="1" s="1"/>
  <c r="F123" i="1"/>
  <c r="E123" i="1"/>
  <c r="D123" i="1"/>
  <c r="C123" i="1"/>
  <c r="B123" i="1"/>
  <c r="G122" i="1"/>
  <c r="G121" i="1"/>
  <c r="G120" i="1"/>
  <c r="G119" i="1"/>
  <c r="G118" i="1"/>
  <c r="G117" i="1"/>
  <c r="G113" i="1" s="1"/>
  <c r="G116" i="1"/>
  <c r="G115" i="1"/>
  <c r="G114" i="1"/>
  <c r="F113" i="1"/>
  <c r="E113" i="1"/>
  <c r="D113" i="1"/>
  <c r="C113" i="1"/>
  <c r="B113" i="1"/>
  <c r="G112" i="1"/>
  <c r="G111" i="1"/>
  <c r="G110" i="1"/>
  <c r="G109" i="1"/>
  <c r="G108" i="1"/>
  <c r="G107" i="1"/>
  <c r="G106" i="1"/>
  <c r="G105" i="1"/>
  <c r="G104" i="1"/>
  <c r="G103" i="1" s="1"/>
  <c r="F103" i="1"/>
  <c r="E103" i="1"/>
  <c r="D103" i="1"/>
  <c r="D84" i="1" s="1"/>
  <c r="C103" i="1"/>
  <c r="C84" i="1" s="1"/>
  <c r="B103" i="1"/>
  <c r="G102" i="1"/>
  <c r="G101" i="1"/>
  <c r="G100" i="1"/>
  <c r="G99" i="1"/>
  <c r="G98" i="1"/>
  <c r="G97" i="1"/>
  <c r="G96" i="1"/>
  <c r="G95" i="1"/>
  <c r="G94" i="1"/>
  <c r="G93" i="1"/>
  <c r="F93" i="1"/>
  <c r="F84" i="1" s="1"/>
  <c r="E93" i="1"/>
  <c r="D93" i="1"/>
  <c r="C93" i="1"/>
  <c r="B93" i="1"/>
  <c r="G92" i="1"/>
  <c r="G91" i="1"/>
  <c r="G90" i="1"/>
  <c r="G89" i="1"/>
  <c r="G88" i="1"/>
  <c r="G87" i="1"/>
  <c r="G86" i="1"/>
  <c r="G85" i="1"/>
  <c r="G84" i="1" s="1"/>
  <c r="F85" i="1"/>
  <c r="E85" i="1"/>
  <c r="D85" i="1"/>
  <c r="C85" i="1"/>
  <c r="B85" i="1"/>
  <c r="E84" i="1"/>
  <c r="B84" i="1"/>
  <c r="G82" i="1"/>
  <c r="G75" i="1" s="1"/>
  <c r="G81" i="1"/>
  <c r="G80" i="1"/>
  <c r="G79" i="1"/>
  <c r="G78" i="1"/>
  <c r="G77" i="1"/>
  <c r="G76" i="1"/>
  <c r="F75" i="1"/>
  <c r="E75" i="1"/>
  <c r="D75" i="1"/>
  <c r="C75" i="1"/>
  <c r="C9" i="1" s="1"/>
  <c r="C159" i="1" s="1"/>
  <c r="B75" i="1"/>
  <c r="G74" i="1"/>
  <c r="G73" i="1"/>
  <c r="G72" i="1"/>
  <c r="G71" i="1" s="1"/>
  <c r="F71" i="1"/>
  <c r="E71" i="1"/>
  <c r="D71" i="1"/>
  <c r="C71" i="1"/>
  <c r="B71" i="1"/>
  <c r="G70" i="1"/>
  <c r="G69" i="1"/>
  <c r="G62" i="1" s="1"/>
  <c r="G68" i="1"/>
  <c r="G67" i="1"/>
  <c r="G66" i="1"/>
  <c r="G65" i="1"/>
  <c r="G64" i="1"/>
  <c r="G63" i="1"/>
  <c r="F62" i="1"/>
  <c r="E62" i="1"/>
  <c r="D62" i="1"/>
  <c r="C62" i="1"/>
  <c r="B62" i="1"/>
  <c r="G61" i="1"/>
  <c r="G58" i="1" s="1"/>
  <c r="G60" i="1"/>
  <c r="G59" i="1"/>
  <c r="F58" i="1"/>
  <c r="E58" i="1"/>
  <c r="D58" i="1"/>
  <c r="C58" i="1"/>
  <c r="B58" i="1"/>
  <c r="G57" i="1"/>
  <c r="G56" i="1"/>
  <c r="G55" i="1"/>
  <c r="G54" i="1"/>
  <c r="G53" i="1"/>
  <c r="G52" i="1"/>
  <c r="G51" i="1"/>
  <c r="G50" i="1"/>
  <c r="G48" i="1" s="1"/>
  <c r="G49" i="1"/>
  <c r="F48" i="1"/>
  <c r="E48" i="1"/>
  <c r="D48" i="1"/>
  <c r="C48" i="1"/>
  <c r="B48" i="1"/>
  <c r="B9" i="1" s="1"/>
  <c r="B159" i="1" s="1"/>
  <c r="G47" i="1"/>
  <c r="G46" i="1"/>
  <c r="G45" i="1"/>
  <c r="G44" i="1"/>
  <c r="G43" i="1"/>
  <c r="G42" i="1"/>
  <c r="G41" i="1"/>
  <c r="G40" i="1"/>
  <c r="G39" i="1"/>
  <c r="G38" i="1" s="1"/>
  <c r="F38" i="1"/>
  <c r="E38" i="1"/>
  <c r="D38" i="1"/>
  <c r="D9" i="1" s="1"/>
  <c r="D159" i="1" s="1"/>
  <c r="C38" i="1"/>
  <c r="B38" i="1"/>
  <c r="G37" i="1"/>
  <c r="G36" i="1"/>
  <c r="G35" i="1"/>
  <c r="G34" i="1"/>
  <c r="G33" i="1"/>
  <c r="G32" i="1"/>
  <c r="G31" i="1"/>
  <c r="G30" i="1"/>
  <c r="G29" i="1"/>
  <c r="G28" i="1"/>
  <c r="F28" i="1"/>
  <c r="E28" i="1"/>
  <c r="D28" i="1"/>
  <c r="C28" i="1"/>
  <c r="B28" i="1"/>
  <c r="G27" i="1"/>
  <c r="G26" i="1"/>
  <c r="G25" i="1"/>
  <c r="G24" i="1"/>
  <c r="G23" i="1"/>
  <c r="G22" i="1"/>
  <c r="G21" i="1"/>
  <c r="G20" i="1"/>
  <c r="G19" i="1"/>
  <c r="G18" i="1" s="1"/>
  <c r="F18" i="1"/>
  <c r="F9" i="1" s="1"/>
  <c r="F159" i="1" s="1"/>
  <c r="E18" i="1"/>
  <c r="D18" i="1"/>
  <c r="C18" i="1"/>
  <c r="B18" i="1"/>
  <c r="G17" i="1"/>
  <c r="G16" i="1"/>
  <c r="G15" i="1"/>
  <c r="G14" i="1"/>
  <c r="G10" i="1" s="1"/>
  <c r="G13" i="1"/>
  <c r="G12" i="1"/>
  <c r="G11" i="1"/>
  <c r="F10" i="1"/>
  <c r="E10" i="1"/>
  <c r="D10" i="1"/>
  <c r="C10" i="1"/>
  <c r="B10" i="1"/>
  <c r="E9" i="1"/>
  <c r="E159" i="1" s="1"/>
  <c r="A5" i="1"/>
  <c r="A2" i="1"/>
  <c r="G9" i="1" l="1"/>
  <c r="G159" i="1" s="1"/>
</calcChain>
</file>

<file path=xl/sharedStrings.xml><?xml version="1.0" encoding="utf-8"?>
<sst xmlns="http://schemas.openxmlformats.org/spreadsheetml/2006/main" count="161" uniqueCount="88">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</sst>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indent="3"/>
    </xf>
    <xf numFmtId="0" fontId="1" fillId="3" borderId="2" xfId="0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6"/>
    </xf>
    <xf numFmtId="0" fontId="0" fillId="3" borderId="2" xfId="0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9"/>
    </xf>
    <xf numFmtId="0" fontId="0" fillId="3" borderId="2" xfId="0" applyFill="1" applyBorder="1" applyAlignment="1">
      <alignment horizontal="left" vertical="center" indent="3"/>
    </xf>
    <xf numFmtId="0" fontId="0" fillId="3" borderId="2" xfId="0" applyFill="1" applyBorder="1" applyAlignment="1">
      <alignment vertical="center"/>
    </xf>
    <xf numFmtId="0" fontId="1" fillId="3" borderId="2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>
      <alignment horizontal="left" indent="3"/>
    </xf>
    <xf numFmtId="0" fontId="1" fillId="3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0" fontId="0" fillId="0" borderId="3" xfId="0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rea\Documents\Documentos\Trabajo%20externo\Asesor&#237;a%20Yuriria\Deuda\Pagina\3er%20Trimestre%202021\Disciplina%20financiera\Excel\0361_IDF_MYUR_000_21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YURIRIA, Gobierno del Estado de Guanajuato (a)</v>
          </cell>
        </row>
        <row r="16">
          <cell r="C16" t="str">
            <v>Del 1 de enero al 30 de septiembre de 2021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61"/>
  <sheetViews>
    <sheetView tabSelected="1" workbookViewId="0">
      <selection activeCell="A14" sqref="A14"/>
    </sheetView>
  </sheetViews>
  <sheetFormatPr baseColWidth="10" defaultColWidth="10.6640625" defaultRowHeight="0" zeroHeight="1" x14ac:dyDescent="0.3"/>
  <cols>
    <col min="1" max="1" width="102.88671875" customWidth="1"/>
    <col min="2" max="6" width="20.6640625" customWidth="1"/>
    <col min="7" max="7" width="17.5546875" customWidth="1"/>
    <col min="8" max="16383" width="0" hidden="1" customWidth="1"/>
    <col min="16384" max="16384" width="1.33203125" hidden="1" customWidth="1"/>
  </cols>
  <sheetData>
    <row r="1" spans="1:7" ht="56.25" customHeight="1" x14ac:dyDescent="0.3">
      <c r="A1" s="1" t="s">
        <v>0</v>
      </c>
      <c r="B1" s="2"/>
      <c r="C1" s="2"/>
      <c r="D1" s="2"/>
      <c r="E1" s="2"/>
      <c r="F1" s="2"/>
      <c r="G1" s="2"/>
    </row>
    <row r="2" spans="1:7" ht="14.4" x14ac:dyDescent="0.3">
      <c r="A2" s="3" t="str">
        <f>ENTE_PUBLICO_A</f>
        <v>MUNICIPIO DE YURIRIA, Gobierno del Estado de Guanajuato (a)</v>
      </c>
      <c r="B2" s="3"/>
      <c r="C2" s="3"/>
      <c r="D2" s="3"/>
      <c r="E2" s="3"/>
      <c r="F2" s="3"/>
      <c r="G2" s="3"/>
    </row>
    <row r="3" spans="1:7" ht="14.4" x14ac:dyDescent="0.3">
      <c r="A3" s="4" t="s">
        <v>1</v>
      </c>
      <c r="B3" s="4"/>
      <c r="C3" s="4"/>
      <c r="D3" s="4"/>
      <c r="E3" s="4"/>
      <c r="F3" s="4"/>
      <c r="G3" s="4"/>
    </row>
    <row r="4" spans="1:7" ht="14.4" x14ac:dyDescent="0.3">
      <c r="A4" s="4" t="s">
        <v>2</v>
      </c>
      <c r="B4" s="4"/>
      <c r="C4" s="4"/>
      <c r="D4" s="4"/>
      <c r="E4" s="4"/>
      <c r="F4" s="4"/>
      <c r="G4" s="4"/>
    </row>
    <row r="5" spans="1:7" ht="14.4" x14ac:dyDescent="0.3">
      <c r="A5" s="5" t="str">
        <f>TRIMESTRE</f>
        <v>Del 1 de enero al 30 de septiembre de 2021 (b)</v>
      </c>
      <c r="B5" s="5"/>
      <c r="C5" s="5"/>
      <c r="D5" s="5"/>
      <c r="E5" s="5"/>
      <c r="F5" s="5"/>
      <c r="G5" s="5"/>
    </row>
    <row r="6" spans="1:7" ht="14.4" x14ac:dyDescent="0.3">
      <c r="A6" s="6" t="s">
        <v>3</v>
      </c>
      <c r="B6" s="6"/>
      <c r="C6" s="6"/>
      <c r="D6" s="6"/>
      <c r="E6" s="6"/>
      <c r="F6" s="6"/>
      <c r="G6" s="6"/>
    </row>
    <row r="7" spans="1:7" ht="15" customHeight="1" x14ac:dyDescent="0.3">
      <c r="A7" s="7" t="s">
        <v>4</v>
      </c>
      <c r="B7" s="7" t="s">
        <v>5</v>
      </c>
      <c r="C7" s="7"/>
      <c r="D7" s="7"/>
      <c r="E7" s="7"/>
      <c r="F7" s="7"/>
      <c r="G7" s="8" t="s">
        <v>6</v>
      </c>
    </row>
    <row r="8" spans="1:7" ht="28.8" x14ac:dyDescent="0.3">
      <c r="A8" s="7"/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7"/>
    </row>
    <row r="9" spans="1:7" ht="14.4" x14ac:dyDescent="0.3">
      <c r="A9" s="10" t="s">
        <v>12</v>
      </c>
      <c r="B9" s="11">
        <f>SUM(B10,B18,B28,B38,B48,B58,B62,B71,B75)</f>
        <v>144598313.78</v>
      </c>
      <c r="C9" s="11">
        <f t="shared" ref="C9:G9" si="0">SUM(C10,C18,C28,C38,C48,C58,C62,C71,C75)</f>
        <v>10059365.379999999</v>
      </c>
      <c r="D9" s="11">
        <f t="shared" si="0"/>
        <v>154657679.16</v>
      </c>
      <c r="E9" s="11">
        <f>SUM(E10,E18,E28,E38,E48,E58,E62,E71,E75)</f>
        <v>112753613.55</v>
      </c>
      <c r="F9" s="11">
        <f t="shared" si="0"/>
        <v>110835026.08000001</v>
      </c>
      <c r="G9" s="11">
        <f t="shared" si="0"/>
        <v>41904065.609999999</v>
      </c>
    </row>
    <row r="10" spans="1:7" ht="14.4" x14ac:dyDescent="0.3">
      <c r="A10" s="12" t="s">
        <v>13</v>
      </c>
      <c r="B10" s="13">
        <f>SUM(B11:B17)</f>
        <v>62384770.670000002</v>
      </c>
      <c r="C10" s="13">
        <f t="shared" ref="C10:F10" si="1">SUM(C11:C17)</f>
        <v>786660.08999999799</v>
      </c>
      <c r="D10" s="13">
        <f t="shared" si="1"/>
        <v>63171430.759999998</v>
      </c>
      <c r="E10" s="13">
        <f t="shared" si="1"/>
        <v>40624197.659999996</v>
      </c>
      <c r="F10" s="13">
        <f t="shared" si="1"/>
        <v>40332215.780000001</v>
      </c>
      <c r="G10" s="13">
        <f>SUM(G11:G17)</f>
        <v>22547233.099999998</v>
      </c>
    </row>
    <row r="11" spans="1:7" ht="14.4" x14ac:dyDescent="0.3">
      <c r="A11" s="14" t="s">
        <v>14</v>
      </c>
      <c r="B11" s="13">
        <v>32616786.140000001</v>
      </c>
      <c r="C11" s="13">
        <v>-3671012.9600000009</v>
      </c>
      <c r="D11" s="13">
        <v>28945773.18</v>
      </c>
      <c r="E11" s="13">
        <v>19960754.850000001</v>
      </c>
      <c r="F11" s="13">
        <v>19960754.850000001</v>
      </c>
      <c r="G11" s="13">
        <f>D11-E11</f>
        <v>8985018.3299999982</v>
      </c>
    </row>
    <row r="12" spans="1:7" ht="14.4" x14ac:dyDescent="0.3">
      <c r="A12" s="14" t="s">
        <v>15</v>
      </c>
      <c r="B12" s="13">
        <v>3137089.83</v>
      </c>
      <c r="C12" s="13">
        <v>5146708.93</v>
      </c>
      <c r="D12" s="13">
        <v>8283798.7599999998</v>
      </c>
      <c r="E12" s="13">
        <v>8001296.1799999997</v>
      </c>
      <c r="F12" s="13">
        <v>8001296.1799999997</v>
      </c>
      <c r="G12" s="13">
        <f>D12-E12</f>
        <v>282502.58000000007</v>
      </c>
    </row>
    <row r="13" spans="1:7" ht="14.4" x14ac:dyDescent="0.3">
      <c r="A13" s="14" t="s">
        <v>16</v>
      </c>
      <c r="B13" s="13">
        <v>9224169.5999999996</v>
      </c>
      <c r="C13" s="13">
        <v>-305339.38999999873</v>
      </c>
      <c r="D13" s="13">
        <v>8918830.2100000009</v>
      </c>
      <c r="E13" s="13">
        <v>728002.15</v>
      </c>
      <c r="F13" s="13">
        <v>728002.15</v>
      </c>
      <c r="G13" s="13">
        <f t="shared" ref="G13:G17" si="2">D13-E13</f>
        <v>8190828.0600000005</v>
      </c>
    </row>
    <row r="14" spans="1:7" ht="14.4" x14ac:dyDescent="0.3">
      <c r="A14" s="14" t="s">
        <v>17</v>
      </c>
      <c r="B14" s="13">
        <v>25000</v>
      </c>
      <c r="C14" s="13">
        <v>0</v>
      </c>
      <c r="D14" s="13">
        <v>25000</v>
      </c>
      <c r="E14" s="13">
        <v>0</v>
      </c>
      <c r="F14" s="13">
        <v>0</v>
      </c>
      <c r="G14" s="13">
        <f t="shared" si="2"/>
        <v>25000</v>
      </c>
    </row>
    <row r="15" spans="1:7" ht="14.4" x14ac:dyDescent="0.3">
      <c r="A15" s="14" t="s">
        <v>18</v>
      </c>
      <c r="B15" s="13">
        <v>17381725.100000001</v>
      </c>
      <c r="C15" s="13">
        <v>-383696.49000000209</v>
      </c>
      <c r="D15" s="13">
        <v>16998028.609999999</v>
      </c>
      <c r="E15" s="13">
        <v>11934144.48</v>
      </c>
      <c r="F15" s="13">
        <v>11642162.6</v>
      </c>
      <c r="G15" s="13">
        <f t="shared" si="2"/>
        <v>5063884.129999999</v>
      </c>
    </row>
    <row r="16" spans="1:7" ht="14.4" x14ac:dyDescent="0.3">
      <c r="A16" s="14" t="s">
        <v>19</v>
      </c>
      <c r="B16" s="13"/>
      <c r="C16" s="13"/>
      <c r="D16" s="13"/>
      <c r="E16" s="13"/>
      <c r="F16" s="13"/>
      <c r="G16" s="13">
        <f t="shared" si="2"/>
        <v>0</v>
      </c>
    </row>
    <row r="17" spans="1:7" ht="14.4" x14ac:dyDescent="0.3">
      <c r="A17" s="14" t="s">
        <v>20</v>
      </c>
      <c r="B17" s="13"/>
      <c r="C17" s="13"/>
      <c r="D17" s="13"/>
      <c r="E17" s="13"/>
      <c r="F17" s="13"/>
      <c r="G17" s="13">
        <f t="shared" si="2"/>
        <v>0</v>
      </c>
    </row>
    <row r="18" spans="1:7" ht="14.4" x14ac:dyDescent="0.3">
      <c r="A18" s="12" t="s">
        <v>21</v>
      </c>
      <c r="B18" s="13">
        <f>SUM(B19:B27)</f>
        <v>17576589.490000002</v>
      </c>
      <c r="C18" s="13">
        <f t="shared" ref="C18:F18" si="3">SUM(C19:C27)</f>
        <v>10473502.080000002</v>
      </c>
      <c r="D18" s="13">
        <f t="shared" si="3"/>
        <v>28050091.570000004</v>
      </c>
      <c r="E18" s="13">
        <f t="shared" si="3"/>
        <v>21482230.190000001</v>
      </c>
      <c r="F18" s="13">
        <f t="shared" si="3"/>
        <v>21372542.43</v>
      </c>
      <c r="G18" s="13">
        <f>SUM(G19:G27)</f>
        <v>6567861.3800000027</v>
      </c>
    </row>
    <row r="19" spans="1:7" ht="14.4" x14ac:dyDescent="0.3">
      <c r="A19" s="14" t="s">
        <v>22</v>
      </c>
      <c r="B19" s="13">
        <v>2404630.52</v>
      </c>
      <c r="C19" s="13">
        <v>496764.0299999998</v>
      </c>
      <c r="D19" s="13">
        <v>2901394.55</v>
      </c>
      <c r="E19" s="13">
        <v>2158374.98</v>
      </c>
      <c r="F19" s="13">
        <v>2158374.98</v>
      </c>
      <c r="G19" s="13">
        <f>D19-E19</f>
        <v>743019.56999999983</v>
      </c>
    </row>
    <row r="20" spans="1:7" ht="14.4" x14ac:dyDescent="0.3">
      <c r="A20" s="14" t="s">
        <v>23</v>
      </c>
      <c r="B20" s="13">
        <v>463064.18</v>
      </c>
      <c r="C20" s="13">
        <v>-124019.06</v>
      </c>
      <c r="D20" s="13">
        <v>339045.12</v>
      </c>
      <c r="E20" s="13">
        <v>192137.19</v>
      </c>
      <c r="F20" s="13">
        <v>192137.19</v>
      </c>
      <c r="G20" s="13">
        <f t="shared" ref="G20:G27" si="4">D20-E20</f>
        <v>146907.93</v>
      </c>
    </row>
    <row r="21" spans="1:7" ht="14.4" x14ac:dyDescent="0.3">
      <c r="A21" s="14" t="s">
        <v>24</v>
      </c>
      <c r="B21" s="13">
        <v>28200</v>
      </c>
      <c r="C21" s="13">
        <v>-5500</v>
      </c>
      <c r="D21" s="13">
        <v>22700</v>
      </c>
      <c r="E21" s="13">
        <v>11640</v>
      </c>
      <c r="F21" s="13">
        <v>11640</v>
      </c>
      <c r="G21" s="13">
        <f t="shared" si="4"/>
        <v>11060</v>
      </c>
    </row>
    <row r="22" spans="1:7" ht="14.4" x14ac:dyDescent="0.3">
      <c r="A22" s="14" t="s">
        <v>25</v>
      </c>
      <c r="B22" s="13">
        <v>2775713.83</v>
      </c>
      <c r="C22" s="13">
        <v>10199745.220000001</v>
      </c>
      <c r="D22" s="13">
        <v>12975459.050000001</v>
      </c>
      <c r="E22" s="13">
        <v>9710956.5299999993</v>
      </c>
      <c r="F22" s="13">
        <v>9710956.5299999993</v>
      </c>
      <c r="G22" s="13">
        <f t="shared" si="4"/>
        <v>3264502.5200000014</v>
      </c>
    </row>
    <row r="23" spans="1:7" ht="14.4" x14ac:dyDescent="0.3">
      <c r="A23" s="14" t="s">
        <v>26</v>
      </c>
      <c r="B23" s="13">
        <v>1082814.28</v>
      </c>
      <c r="C23" s="13">
        <v>-134583.85999999999</v>
      </c>
      <c r="D23" s="13">
        <v>948230.42</v>
      </c>
      <c r="E23" s="13">
        <v>796549.97</v>
      </c>
      <c r="F23" s="13">
        <v>796549.97</v>
      </c>
      <c r="G23" s="13">
        <f t="shared" si="4"/>
        <v>151680.45000000007</v>
      </c>
    </row>
    <row r="24" spans="1:7" ht="14.4" x14ac:dyDescent="0.3">
      <c r="A24" s="14" t="s">
        <v>27</v>
      </c>
      <c r="B24" s="13">
        <v>8628337.3900000006</v>
      </c>
      <c r="C24" s="13">
        <v>126054.24000000022</v>
      </c>
      <c r="D24" s="13">
        <v>8754391.6300000008</v>
      </c>
      <c r="E24" s="13">
        <v>7103105.2400000002</v>
      </c>
      <c r="F24" s="13">
        <v>6993417.4800000004</v>
      </c>
      <c r="G24" s="13">
        <f t="shared" si="4"/>
        <v>1651286.3900000006</v>
      </c>
    </row>
    <row r="25" spans="1:7" ht="14.4" x14ac:dyDescent="0.3">
      <c r="A25" s="14" t="s">
        <v>28</v>
      </c>
      <c r="B25" s="13">
        <v>567953.53</v>
      </c>
      <c r="C25" s="13">
        <v>-27312</v>
      </c>
      <c r="D25" s="13">
        <v>540641.53</v>
      </c>
      <c r="E25" s="13">
        <v>376440.07</v>
      </c>
      <c r="F25" s="13">
        <v>376440.07</v>
      </c>
      <c r="G25" s="13">
        <f t="shared" si="4"/>
        <v>164201.46000000002</v>
      </c>
    </row>
    <row r="26" spans="1:7" ht="14.4" x14ac:dyDescent="0.3">
      <c r="A26" s="14" t="s">
        <v>29</v>
      </c>
      <c r="B26" s="13"/>
      <c r="C26" s="13"/>
      <c r="D26" s="13"/>
      <c r="E26" s="13"/>
      <c r="F26" s="13"/>
      <c r="G26" s="13">
        <f t="shared" si="4"/>
        <v>0</v>
      </c>
    </row>
    <row r="27" spans="1:7" ht="14.4" x14ac:dyDescent="0.3">
      <c r="A27" s="14" t="s">
        <v>30</v>
      </c>
      <c r="B27" s="13">
        <v>1625875.76</v>
      </c>
      <c r="C27" s="13">
        <v>-57646.489999999991</v>
      </c>
      <c r="D27" s="13">
        <v>1568229.27</v>
      </c>
      <c r="E27" s="13">
        <v>1133026.21</v>
      </c>
      <c r="F27" s="13">
        <v>1133026.21</v>
      </c>
      <c r="G27" s="13">
        <f t="shared" si="4"/>
        <v>435203.06000000006</v>
      </c>
    </row>
    <row r="28" spans="1:7" ht="14.4" x14ac:dyDescent="0.3">
      <c r="A28" s="12" t="s">
        <v>31</v>
      </c>
      <c r="B28" s="13">
        <f>SUM(B29:B37)</f>
        <v>28364121.370000005</v>
      </c>
      <c r="C28" s="13">
        <f t="shared" ref="C28:G28" si="5">SUM(C29:C37)</f>
        <v>-5641419.2200000007</v>
      </c>
      <c r="D28" s="13">
        <f t="shared" si="5"/>
        <v>22722702.149999999</v>
      </c>
      <c r="E28" s="13">
        <f>SUM(E29:E37)</f>
        <v>16777247.550000001</v>
      </c>
      <c r="F28" s="13">
        <f t="shared" si="5"/>
        <v>15264969.719999999</v>
      </c>
      <c r="G28" s="13">
        <f t="shared" si="5"/>
        <v>5945454.5999999996</v>
      </c>
    </row>
    <row r="29" spans="1:7" ht="14.4" x14ac:dyDescent="0.3">
      <c r="A29" s="14" t="s">
        <v>32</v>
      </c>
      <c r="B29" s="13">
        <v>10259558.560000001</v>
      </c>
      <c r="C29" s="13">
        <v>2197983.629999999</v>
      </c>
      <c r="D29" s="13">
        <v>12457542.189999999</v>
      </c>
      <c r="E29" s="13">
        <v>8592842.0199999996</v>
      </c>
      <c r="F29" s="13">
        <v>7222249.9900000002</v>
      </c>
      <c r="G29" s="13">
        <f>D29-E29</f>
        <v>3864700.17</v>
      </c>
    </row>
    <row r="30" spans="1:7" ht="14.4" x14ac:dyDescent="0.3">
      <c r="A30" s="14" t="s">
        <v>33</v>
      </c>
      <c r="B30" s="13">
        <v>2227276.48</v>
      </c>
      <c r="C30" s="13">
        <v>-961626.48</v>
      </c>
      <c r="D30" s="13">
        <v>1265650</v>
      </c>
      <c r="E30" s="13">
        <v>996361.73</v>
      </c>
      <c r="F30" s="13">
        <v>996361.73</v>
      </c>
      <c r="G30" s="13">
        <f t="shared" ref="G30:G37" si="6">D30-E30</f>
        <v>269288.27</v>
      </c>
    </row>
    <row r="31" spans="1:7" ht="14.4" x14ac:dyDescent="0.3">
      <c r="A31" s="14" t="s">
        <v>34</v>
      </c>
      <c r="B31" s="13">
        <v>3738878</v>
      </c>
      <c r="C31" s="13">
        <v>-1327940.1299999999</v>
      </c>
      <c r="D31" s="13">
        <v>2410937.87</v>
      </c>
      <c r="E31" s="13">
        <v>1759159.23</v>
      </c>
      <c r="F31" s="13">
        <v>1759159.21</v>
      </c>
      <c r="G31" s="13">
        <f t="shared" si="6"/>
        <v>651778.64000000013</v>
      </c>
    </row>
    <row r="32" spans="1:7" ht="14.4" x14ac:dyDescent="0.3">
      <c r="A32" s="14" t="s">
        <v>35</v>
      </c>
      <c r="B32" s="13">
        <v>143000</v>
      </c>
      <c r="C32" s="13">
        <v>-73000</v>
      </c>
      <c r="D32" s="13">
        <v>70000</v>
      </c>
      <c r="E32" s="13">
        <v>3240.01</v>
      </c>
      <c r="F32" s="13">
        <v>3240.01</v>
      </c>
      <c r="G32" s="13">
        <f t="shared" si="6"/>
        <v>66759.990000000005</v>
      </c>
    </row>
    <row r="33" spans="1:7" ht="14.4" x14ac:dyDescent="0.3">
      <c r="A33" s="14" t="s">
        <v>36</v>
      </c>
      <c r="B33" s="13">
        <v>1204344.5900000001</v>
      </c>
      <c r="C33" s="13">
        <v>-331205.71000000008</v>
      </c>
      <c r="D33" s="13">
        <v>873138.88</v>
      </c>
      <c r="E33" s="13">
        <v>591340.28</v>
      </c>
      <c r="F33" s="13">
        <v>591340.28</v>
      </c>
      <c r="G33" s="13">
        <f t="shared" si="6"/>
        <v>281798.59999999998</v>
      </c>
    </row>
    <row r="34" spans="1:7" ht="14.4" x14ac:dyDescent="0.3">
      <c r="A34" s="14" t="s">
        <v>37</v>
      </c>
      <c r="B34" s="13">
        <v>1662812.41</v>
      </c>
      <c r="C34" s="13">
        <v>-654970.99999999988</v>
      </c>
      <c r="D34" s="13">
        <v>1007841.41</v>
      </c>
      <c r="E34" s="13">
        <v>780508.81</v>
      </c>
      <c r="F34" s="13">
        <v>780508.81</v>
      </c>
      <c r="G34" s="13">
        <f t="shared" si="6"/>
        <v>227332.59999999998</v>
      </c>
    </row>
    <row r="35" spans="1:7" ht="14.4" x14ac:dyDescent="0.3">
      <c r="A35" s="14" t="s">
        <v>38</v>
      </c>
      <c r="B35" s="13">
        <v>316723.40000000002</v>
      </c>
      <c r="C35" s="13">
        <v>-133000.00000000003</v>
      </c>
      <c r="D35" s="13">
        <v>183723.4</v>
      </c>
      <c r="E35" s="13">
        <v>111760.15</v>
      </c>
      <c r="F35" s="13">
        <v>105074.37</v>
      </c>
      <c r="G35" s="13">
        <f t="shared" si="6"/>
        <v>71963.25</v>
      </c>
    </row>
    <row r="36" spans="1:7" ht="14.4" x14ac:dyDescent="0.3">
      <c r="A36" s="14" t="s">
        <v>39</v>
      </c>
      <c r="B36" s="13">
        <v>4748974.4400000004</v>
      </c>
      <c r="C36" s="13">
        <v>-3487106.0300000003</v>
      </c>
      <c r="D36" s="13">
        <v>1261868.4099999999</v>
      </c>
      <c r="E36" s="13">
        <v>1126257.1000000001</v>
      </c>
      <c r="F36" s="13">
        <v>1126257.1000000001</v>
      </c>
      <c r="G36" s="13">
        <f t="shared" si="6"/>
        <v>135611.30999999982</v>
      </c>
    </row>
    <row r="37" spans="1:7" ht="14.4" x14ac:dyDescent="0.3">
      <c r="A37" s="14" t="s">
        <v>40</v>
      </c>
      <c r="B37" s="13">
        <v>4062553.49</v>
      </c>
      <c r="C37" s="13">
        <v>-870553.5</v>
      </c>
      <c r="D37" s="13">
        <v>3191999.99</v>
      </c>
      <c r="E37" s="13">
        <v>2815778.22</v>
      </c>
      <c r="F37" s="13">
        <v>2680778.2200000002</v>
      </c>
      <c r="G37" s="13">
        <f t="shared" si="6"/>
        <v>376221.77</v>
      </c>
    </row>
    <row r="38" spans="1:7" ht="14.4" x14ac:dyDescent="0.3">
      <c r="A38" s="12" t="s">
        <v>41</v>
      </c>
      <c r="B38" s="13">
        <f>SUM(B39:B47)</f>
        <v>17840131.190000001</v>
      </c>
      <c r="C38" s="13">
        <f t="shared" ref="C38:G38" si="7">SUM(C39:C47)</f>
        <v>3216134.4800000004</v>
      </c>
      <c r="D38" s="13">
        <f t="shared" si="7"/>
        <v>21056265.669999998</v>
      </c>
      <c r="E38" s="13">
        <f>SUM(E39:E47)</f>
        <v>15552509.129999999</v>
      </c>
      <c r="F38" s="13">
        <f t="shared" si="7"/>
        <v>15552509.129999999</v>
      </c>
      <c r="G38" s="13">
        <f t="shared" si="7"/>
        <v>5503756.540000001</v>
      </c>
    </row>
    <row r="39" spans="1:7" ht="14.4" x14ac:dyDescent="0.3">
      <c r="A39" s="14" t="s">
        <v>42</v>
      </c>
      <c r="B39" s="13">
        <v>9500000</v>
      </c>
      <c r="C39" s="13">
        <v>0</v>
      </c>
      <c r="D39" s="13">
        <v>9500000</v>
      </c>
      <c r="E39" s="13">
        <v>6345000</v>
      </c>
      <c r="F39" s="13">
        <v>6345000</v>
      </c>
      <c r="G39" s="13">
        <f>D39-E39</f>
        <v>3155000</v>
      </c>
    </row>
    <row r="40" spans="1:7" ht="14.4" x14ac:dyDescent="0.3">
      <c r="A40" s="14" t="s">
        <v>43</v>
      </c>
      <c r="B40" s="13"/>
      <c r="C40" s="13"/>
      <c r="D40" s="13"/>
      <c r="E40" s="13"/>
      <c r="F40" s="13"/>
      <c r="G40" s="13">
        <f t="shared" ref="G40:G47" si="8">D40-E40</f>
        <v>0</v>
      </c>
    </row>
    <row r="41" spans="1:7" ht="14.4" x14ac:dyDescent="0.3">
      <c r="A41" s="14" t="s">
        <v>44</v>
      </c>
      <c r="B41" s="13">
        <v>644012</v>
      </c>
      <c r="C41" s="13">
        <v>-6387</v>
      </c>
      <c r="D41" s="13">
        <v>637625</v>
      </c>
      <c r="E41" s="13">
        <v>0</v>
      </c>
      <c r="F41" s="13">
        <v>0</v>
      </c>
      <c r="G41" s="13">
        <f t="shared" si="8"/>
        <v>637625</v>
      </c>
    </row>
    <row r="42" spans="1:7" ht="14.4" x14ac:dyDescent="0.3">
      <c r="A42" s="14" t="s">
        <v>45</v>
      </c>
      <c r="B42" s="13">
        <v>4822950</v>
      </c>
      <c r="C42" s="13">
        <v>3189314.45</v>
      </c>
      <c r="D42" s="13">
        <v>8012264.4500000002</v>
      </c>
      <c r="E42" s="13">
        <v>7348021.7199999997</v>
      </c>
      <c r="F42" s="13">
        <v>7348021.7199999997</v>
      </c>
      <c r="G42" s="13">
        <f t="shared" si="8"/>
        <v>664242.73000000045</v>
      </c>
    </row>
    <row r="43" spans="1:7" ht="14.4" x14ac:dyDescent="0.3">
      <c r="A43" s="14" t="s">
        <v>46</v>
      </c>
      <c r="B43" s="13">
        <v>2873169.19</v>
      </c>
      <c r="C43" s="13">
        <v>33207.030000000261</v>
      </c>
      <c r="D43" s="13">
        <v>2906376.22</v>
      </c>
      <c r="E43" s="13">
        <v>1859487.41</v>
      </c>
      <c r="F43" s="13">
        <v>1859487.41</v>
      </c>
      <c r="G43" s="13">
        <f t="shared" si="8"/>
        <v>1046888.8100000003</v>
      </c>
    </row>
    <row r="44" spans="1:7" ht="14.4" x14ac:dyDescent="0.3">
      <c r="A44" s="14" t="s">
        <v>47</v>
      </c>
      <c r="B44" s="13"/>
      <c r="C44" s="13"/>
      <c r="D44" s="13"/>
      <c r="E44" s="13"/>
      <c r="F44" s="13"/>
      <c r="G44" s="13">
        <f t="shared" si="8"/>
        <v>0</v>
      </c>
    </row>
    <row r="45" spans="1:7" ht="14.4" x14ac:dyDescent="0.3">
      <c r="A45" s="14" t="s">
        <v>48</v>
      </c>
      <c r="B45" s="13"/>
      <c r="C45" s="13"/>
      <c r="D45" s="13"/>
      <c r="E45" s="13"/>
      <c r="F45" s="13"/>
      <c r="G45" s="13">
        <f t="shared" si="8"/>
        <v>0</v>
      </c>
    </row>
    <row r="46" spans="1:7" ht="14.4" x14ac:dyDescent="0.3">
      <c r="A46" s="14" t="s">
        <v>49</v>
      </c>
      <c r="B46" s="13"/>
      <c r="C46" s="13"/>
      <c r="D46" s="13"/>
      <c r="E46" s="13"/>
      <c r="F46" s="13"/>
      <c r="G46" s="13">
        <f t="shared" si="8"/>
        <v>0</v>
      </c>
    </row>
    <row r="47" spans="1:7" ht="14.4" x14ac:dyDescent="0.3">
      <c r="A47" s="14" t="s">
        <v>50</v>
      </c>
      <c r="B47" s="13"/>
      <c r="C47" s="13"/>
      <c r="D47" s="13"/>
      <c r="E47" s="13"/>
      <c r="F47" s="13"/>
      <c r="G47" s="13">
        <f t="shared" si="8"/>
        <v>0</v>
      </c>
    </row>
    <row r="48" spans="1:7" ht="14.4" x14ac:dyDescent="0.3">
      <c r="A48" s="12" t="s">
        <v>51</v>
      </c>
      <c r="B48" s="13">
        <f>SUM(B49:B57)</f>
        <v>6303687.6699999999</v>
      </c>
      <c r="C48" s="13">
        <f t="shared" ref="C48:G48" si="9">SUM(C49:C57)</f>
        <v>-523178.15000000037</v>
      </c>
      <c r="D48" s="13">
        <f t="shared" si="9"/>
        <v>5780509.5199999996</v>
      </c>
      <c r="E48" s="13">
        <f>SUM(E49:E57)</f>
        <v>5652784.8700000001</v>
      </c>
      <c r="F48" s="13">
        <f t="shared" si="9"/>
        <v>5648144.8700000001</v>
      </c>
      <c r="G48" s="13">
        <f t="shared" si="9"/>
        <v>127724.64999999992</v>
      </c>
    </row>
    <row r="49" spans="1:7" ht="14.4" x14ac:dyDescent="0.3">
      <c r="A49" s="14" t="s">
        <v>52</v>
      </c>
      <c r="B49" s="13">
        <v>507839.99</v>
      </c>
      <c r="C49" s="13">
        <v>103030.57999999996</v>
      </c>
      <c r="D49" s="13">
        <v>610870.56999999995</v>
      </c>
      <c r="E49" s="13">
        <v>607265.52</v>
      </c>
      <c r="F49" s="13">
        <v>607265.52</v>
      </c>
      <c r="G49" s="13">
        <f>D49-E49</f>
        <v>3605.0499999999302</v>
      </c>
    </row>
    <row r="50" spans="1:7" ht="14.4" x14ac:dyDescent="0.3">
      <c r="A50" s="14" t="s">
        <v>53</v>
      </c>
      <c r="B50" s="13">
        <v>649510</v>
      </c>
      <c r="C50" s="13">
        <v>-2984.3299999999581</v>
      </c>
      <c r="D50" s="13">
        <v>646525.67000000004</v>
      </c>
      <c r="E50" s="13">
        <v>544207.43000000005</v>
      </c>
      <c r="F50" s="13">
        <v>539567.43000000005</v>
      </c>
      <c r="G50" s="13">
        <f t="shared" ref="G50:G57" si="10">D50-E50</f>
        <v>102318.23999999999</v>
      </c>
    </row>
    <row r="51" spans="1:7" ht="14.4" x14ac:dyDescent="0.3">
      <c r="A51" s="14" t="s">
        <v>54</v>
      </c>
      <c r="B51" s="13"/>
      <c r="C51" s="13"/>
      <c r="D51" s="13"/>
      <c r="E51" s="13"/>
      <c r="F51" s="13"/>
      <c r="G51" s="13">
        <f t="shared" si="10"/>
        <v>0</v>
      </c>
    </row>
    <row r="52" spans="1:7" ht="14.4" x14ac:dyDescent="0.3">
      <c r="A52" s="14" t="s">
        <v>55</v>
      </c>
      <c r="B52" s="13">
        <v>4205016.24</v>
      </c>
      <c r="C52" s="13">
        <v>-239634.23000000045</v>
      </c>
      <c r="D52" s="13">
        <v>3965382.01</v>
      </c>
      <c r="E52" s="13">
        <v>3965382.01</v>
      </c>
      <c r="F52" s="13">
        <v>3965382.01</v>
      </c>
      <c r="G52" s="13">
        <f t="shared" si="10"/>
        <v>0</v>
      </c>
    </row>
    <row r="53" spans="1:7" ht="14.4" x14ac:dyDescent="0.3">
      <c r="A53" s="14" t="s">
        <v>56</v>
      </c>
      <c r="B53" s="13"/>
      <c r="C53" s="13"/>
      <c r="D53" s="13"/>
      <c r="E53" s="13"/>
      <c r="F53" s="13"/>
      <c r="G53" s="13">
        <f t="shared" si="10"/>
        <v>0</v>
      </c>
    </row>
    <row r="54" spans="1:7" ht="14.4" x14ac:dyDescent="0.3">
      <c r="A54" s="14" t="s">
        <v>57</v>
      </c>
      <c r="B54" s="13">
        <v>660041.43999999994</v>
      </c>
      <c r="C54" s="13">
        <v>-140190.16999999993</v>
      </c>
      <c r="D54" s="13">
        <v>519851.27</v>
      </c>
      <c r="E54" s="13">
        <v>498051.27</v>
      </c>
      <c r="F54" s="13">
        <v>498051.27</v>
      </c>
      <c r="G54" s="13">
        <f t="shared" si="10"/>
        <v>21800</v>
      </c>
    </row>
    <row r="55" spans="1:7" ht="14.4" x14ac:dyDescent="0.3">
      <c r="A55" s="14" t="s">
        <v>58</v>
      </c>
      <c r="B55" s="13"/>
      <c r="C55" s="13"/>
      <c r="D55" s="13"/>
      <c r="E55" s="13"/>
      <c r="F55" s="13"/>
      <c r="G55" s="13">
        <f t="shared" si="10"/>
        <v>0</v>
      </c>
    </row>
    <row r="56" spans="1:7" ht="14.4" x14ac:dyDescent="0.3">
      <c r="A56" s="14" t="s">
        <v>59</v>
      </c>
      <c r="B56" s="13"/>
      <c r="C56" s="13"/>
      <c r="D56" s="13"/>
      <c r="E56" s="13"/>
      <c r="F56" s="13"/>
      <c r="G56" s="13">
        <f t="shared" si="10"/>
        <v>0</v>
      </c>
    </row>
    <row r="57" spans="1:7" ht="14.4" x14ac:dyDescent="0.3">
      <c r="A57" s="14" t="s">
        <v>60</v>
      </c>
      <c r="B57" s="13">
        <v>281280</v>
      </c>
      <c r="C57" s="13">
        <v>-243400</v>
      </c>
      <c r="D57" s="13">
        <v>37880</v>
      </c>
      <c r="E57" s="13">
        <v>37878.639999999999</v>
      </c>
      <c r="F57" s="13">
        <v>37878.639999999999</v>
      </c>
      <c r="G57" s="13">
        <f t="shared" si="10"/>
        <v>1.3600000000005821</v>
      </c>
    </row>
    <row r="58" spans="1:7" ht="14.4" x14ac:dyDescent="0.3">
      <c r="A58" s="12" t="s">
        <v>61</v>
      </c>
      <c r="B58" s="13">
        <f>SUM(B59:B61)</f>
        <v>360000</v>
      </c>
      <c r="C58" s="13">
        <f t="shared" ref="C58:G58" si="11">SUM(C59:C61)</f>
        <v>615399.02</v>
      </c>
      <c r="D58" s="13">
        <f t="shared" si="11"/>
        <v>975399.02</v>
      </c>
      <c r="E58" s="13">
        <f t="shared" si="11"/>
        <v>676593.43</v>
      </c>
      <c r="F58" s="13">
        <f t="shared" si="11"/>
        <v>676593.43</v>
      </c>
      <c r="G58" s="13">
        <f t="shared" si="11"/>
        <v>298805.58999999997</v>
      </c>
    </row>
    <row r="59" spans="1:7" ht="14.4" x14ac:dyDescent="0.3">
      <c r="A59" s="14" t="s">
        <v>62</v>
      </c>
      <c r="B59" s="13">
        <v>360000</v>
      </c>
      <c r="C59" s="13">
        <v>615399.02</v>
      </c>
      <c r="D59" s="13">
        <v>975399.02</v>
      </c>
      <c r="E59" s="13">
        <v>676593.43</v>
      </c>
      <c r="F59" s="13">
        <v>676593.43</v>
      </c>
      <c r="G59" s="13">
        <f>D59-E59</f>
        <v>298805.58999999997</v>
      </c>
    </row>
    <row r="60" spans="1:7" ht="14.4" x14ac:dyDescent="0.3">
      <c r="A60" s="14" t="s">
        <v>63</v>
      </c>
      <c r="B60" s="13"/>
      <c r="C60" s="13"/>
      <c r="D60" s="13"/>
      <c r="E60" s="13"/>
      <c r="F60" s="13"/>
      <c r="G60" s="13">
        <f t="shared" ref="G60:G61" si="12">D60-E60</f>
        <v>0</v>
      </c>
    </row>
    <row r="61" spans="1:7" ht="14.4" x14ac:dyDescent="0.3">
      <c r="A61" s="14" t="s">
        <v>64</v>
      </c>
      <c r="B61" s="13"/>
      <c r="C61" s="13"/>
      <c r="D61" s="13"/>
      <c r="E61" s="13"/>
      <c r="F61" s="13"/>
      <c r="G61" s="13">
        <f t="shared" si="12"/>
        <v>0</v>
      </c>
    </row>
    <row r="62" spans="1:7" ht="14.4" x14ac:dyDescent="0.3">
      <c r="A62" s="12" t="s">
        <v>65</v>
      </c>
      <c r="B62" s="13">
        <f>SUM(B63:B67,B69:B70)</f>
        <v>1432975.42</v>
      </c>
      <c r="C62" s="13">
        <f t="shared" ref="C62:G62" si="13">SUM(C63:C67,C69:C70)</f>
        <v>-1232975.42</v>
      </c>
      <c r="D62" s="13">
        <f t="shared" si="13"/>
        <v>200000</v>
      </c>
      <c r="E62" s="13">
        <f t="shared" si="13"/>
        <v>0</v>
      </c>
      <c r="F62" s="13">
        <f t="shared" si="13"/>
        <v>0</v>
      </c>
      <c r="G62" s="13">
        <f t="shared" si="13"/>
        <v>200000</v>
      </c>
    </row>
    <row r="63" spans="1:7" ht="14.4" x14ac:dyDescent="0.3">
      <c r="A63" s="14" t="s">
        <v>66</v>
      </c>
      <c r="B63" s="13"/>
      <c r="C63" s="13"/>
      <c r="D63" s="13"/>
      <c r="E63" s="13"/>
      <c r="F63" s="13"/>
      <c r="G63" s="13">
        <f>D63-E63</f>
        <v>0</v>
      </c>
    </row>
    <row r="64" spans="1:7" ht="14.4" x14ac:dyDescent="0.3">
      <c r="A64" s="14" t="s">
        <v>67</v>
      </c>
      <c r="B64" s="13"/>
      <c r="C64" s="13"/>
      <c r="D64" s="13"/>
      <c r="E64" s="13"/>
      <c r="F64" s="13"/>
      <c r="G64" s="13">
        <f t="shared" ref="G64:G70" si="14">D64-E64</f>
        <v>0</v>
      </c>
    </row>
    <row r="65" spans="1:7" ht="14.4" x14ac:dyDescent="0.3">
      <c r="A65" s="14" t="s">
        <v>68</v>
      </c>
      <c r="B65" s="13"/>
      <c r="C65" s="13"/>
      <c r="D65" s="13"/>
      <c r="E65" s="13"/>
      <c r="F65" s="13"/>
      <c r="G65" s="13">
        <f t="shared" si="14"/>
        <v>0</v>
      </c>
    </row>
    <row r="66" spans="1:7" ht="14.4" x14ac:dyDescent="0.3">
      <c r="A66" s="14" t="s">
        <v>69</v>
      </c>
      <c r="B66" s="13"/>
      <c r="C66" s="13"/>
      <c r="D66" s="13"/>
      <c r="E66" s="13"/>
      <c r="F66" s="13"/>
      <c r="G66" s="13">
        <f t="shared" si="14"/>
        <v>0</v>
      </c>
    </row>
    <row r="67" spans="1:7" ht="14.4" x14ac:dyDescent="0.3">
      <c r="A67" s="14" t="s">
        <v>70</v>
      </c>
      <c r="B67" s="13"/>
      <c r="C67" s="13"/>
      <c r="D67" s="13"/>
      <c r="E67" s="13"/>
      <c r="F67" s="13"/>
      <c r="G67" s="13">
        <f t="shared" si="14"/>
        <v>0</v>
      </c>
    </row>
    <row r="68" spans="1:7" ht="14.4" x14ac:dyDescent="0.3">
      <c r="A68" s="14" t="s">
        <v>71</v>
      </c>
      <c r="B68" s="13"/>
      <c r="C68" s="13"/>
      <c r="D68" s="13"/>
      <c r="E68" s="13"/>
      <c r="F68" s="13"/>
      <c r="G68" s="13">
        <f t="shared" si="14"/>
        <v>0</v>
      </c>
    </row>
    <row r="69" spans="1:7" ht="14.4" x14ac:dyDescent="0.3">
      <c r="A69" s="14" t="s">
        <v>72</v>
      </c>
      <c r="B69" s="13"/>
      <c r="C69" s="13"/>
      <c r="D69" s="13"/>
      <c r="E69" s="13"/>
      <c r="F69" s="13"/>
      <c r="G69" s="13">
        <f t="shared" si="14"/>
        <v>0</v>
      </c>
    </row>
    <row r="70" spans="1:7" ht="14.4" x14ac:dyDescent="0.3">
      <c r="A70" s="14" t="s">
        <v>73</v>
      </c>
      <c r="B70" s="13">
        <v>1432975.42</v>
      </c>
      <c r="C70" s="13">
        <v>-1232975.42</v>
      </c>
      <c r="D70" s="13">
        <v>200000</v>
      </c>
      <c r="E70" s="13">
        <v>0</v>
      </c>
      <c r="F70" s="13">
        <v>0</v>
      </c>
      <c r="G70" s="13">
        <f t="shared" si="14"/>
        <v>200000</v>
      </c>
    </row>
    <row r="71" spans="1:7" ht="14.4" x14ac:dyDescent="0.3">
      <c r="A71" s="12" t="s">
        <v>74</v>
      </c>
      <c r="B71" s="13">
        <f>SUM(B72:B74)</f>
        <v>300000</v>
      </c>
      <c r="C71" s="13">
        <f t="shared" ref="C71:G71" si="15">SUM(C72:C74)</f>
        <v>2500000</v>
      </c>
      <c r="D71" s="13">
        <f t="shared" si="15"/>
        <v>2800000</v>
      </c>
      <c r="E71" s="13">
        <f t="shared" si="15"/>
        <v>2800000</v>
      </c>
      <c r="F71" s="13">
        <f t="shared" si="15"/>
        <v>2800000</v>
      </c>
      <c r="G71" s="13">
        <f t="shared" si="15"/>
        <v>0</v>
      </c>
    </row>
    <row r="72" spans="1:7" ht="14.4" x14ac:dyDescent="0.3">
      <c r="A72" s="14" t="s">
        <v>75</v>
      </c>
      <c r="B72" s="13"/>
      <c r="C72" s="13"/>
      <c r="D72" s="13"/>
      <c r="E72" s="13"/>
      <c r="F72" s="13"/>
      <c r="G72" s="13">
        <f>D72-E72</f>
        <v>0</v>
      </c>
    </row>
    <row r="73" spans="1:7" ht="14.4" x14ac:dyDescent="0.3">
      <c r="A73" s="14" t="s">
        <v>76</v>
      </c>
      <c r="B73" s="13"/>
      <c r="C73" s="13"/>
      <c r="D73" s="13"/>
      <c r="E73" s="13"/>
      <c r="F73" s="13"/>
      <c r="G73" s="13">
        <f t="shared" ref="G73:G74" si="16">D73-E73</f>
        <v>0</v>
      </c>
    </row>
    <row r="74" spans="1:7" ht="14.4" x14ac:dyDescent="0.3">
      <c r="A74" s="14" t="s">
        <v>77</v>
      </c>
      <c r="B74" s="13">
        <v>300000</v>
      </c>
      <c r="C74" s="13">
        <v>2500000</v>
      </c>
      <c r="D74" s="13">
        <v>2800000</v>
      </c>
      <c r="E74" s="13">
        <v>2800000</v>
      </c>
      <c r="F74" s="13">
        <v>2800000</v>
      </c>
      <c r="G74" s="13">
        <f t="shared" si="16"/>
        <v>0</v>
      </c>
    </row>
    <row r="75" spans="1:7" ht="14.4" x14ac:dyDescent="0.3">
      <c r="A75" s="12" t="s">
        <v>78</v>
      </c>
      <c r="B75" s="13">
        <f>SUM(B76:B82)</f>
        <v>10036037.970000001</v>
      </c>
      <c r="C75" s="13">
        <f t="shared" ref="C75:G75" si="17">SUM(C76:C82)</f>
        <v>-134757.5</v>
      </c>
      <c r="D75" s="13">
        <f t="shared" si="17"/>
        <v>9901280.4700000007</v>
      </c>
      <c r="E75" s="13">
        <f t="shared" si="17"/>
        <v>9188050.7199999988</v>
      </c>
      <c r="F75" s="13">
        <f t="shared" si="17"/>
        <v>9188050.7199999988</v>
      </c>
      <c r="G75" s="13">
        <f t="shared" si="17"/>
        <v>713229.75000000093</v>
      </c>
    </row>
    <row r="76" spans="1:7" ht="14.4" x14ac:dyDescent="0.3">
      <c r="A76" s="14" t="s">
        <v>79</v>
      </c>
      <c r="B76" s="13">
        <v>9237765.6400000006</v>
      </c>
      <c r="C76" s="13">
        <v>0</v>
      </c>
      <c r="D76" s="13">
        <v>9237765.6400000006</v>
      </c>
      <c r="E76" s="13">
        <v>8703068.5199999996</v>
      </c>
      <c r="F76" s="13">
        <v>8703068.5199999996</v>
      </c>
      <c r="G76" s="13">
        <f>D76-E76</f>
        <v>534697.12000000104</v>
      </c>
    </row>
    <row r="77" spans="1:7" ht="14.4" x14ac:dyDescent="0.3">
      <c r="A77" s="14" t="s">
        <v>80</v>
      </c>
      <c r="B77" s="13">
        <v>798272.33</v>
      </c>
      <c r="C77" s="13">
        <v>-134757.5</v>
      </c>
      <c r="D77" s="13">
        <v>663514.82999999996</v>
      </c>
      <c r="E77" s="13">
        <v>484982.2</v>
      </c>
      <c r="F77" s="13">
        <v>484982.2</v>
      </c>
      <c r="G77" s="13">
        <f t="shared" ref="G77:G82" si="18">D77-E77</f>
        <v>178532.62999999995</v>
      </c>
    </row>
    <row r="78" spans="1:7" ht="14.4" x14ac:dyDescent="0.3">
      <c r="A78" s="14" t="s">
        <v>81</v>
      </c>
      <c r="B78" s="13"/>
      <c r="C78" s="13"/>
      <c r="D78" s="13"/>
      <c r="E78" s="13"/>
      <c r="F78" s="13"/>
      <c r="G78" s="13">
        <f t="shared" si="18"/>
        <v>0</v>
      </c>
    </row>
    <row r="79" spans="1:7" ht="14.4" x14ac:dyDescent="0.3">
      <c r="A79" s="14" t="s">
        <v>82</v>
      </c>
      <c r="B79" s="13"/>
      <c r="C79" s="13"/>
      <c r="D79" s="13"/>
      <c r="E79" s="13"/>
      <c r="F79" s="13"/>
      <c r="G79" s="13">
        <f t="shared" si="18"/>
        <v>0</v>
      </c>
    </row>
    <row r="80" spans="1:7" ht="14.4" x14ac:dyDescent="0.3">
      <c r="A80" s="14" t="s">
        <v>83</v>
      </c>
      <c r="B80" s="13"/>
      <c r="C80" s="13"/>
      <c r="D80" s="13"/>
      <c r="E80" s="13"/>
      <c r="F80" s="13"/>
      <c r="G80" s="13">
        <f t="shared" si="18"/>
        <v>0</v>
      </c>
    </row>
    <row r="81" spans="1:7" ht="14.4" x14ac:dyDescent="0.3">
      <c r="A81" s="14" t="s">
        <v>84</v>
      </c>
      <c r="B81" s="13"/>
      <c r="C81" s="13"/>
      <c r="D81" s="13"/>
      <c r="E81" s="13"/>
      <c r="F81" s="13"/>
      <c r="G81" s="13">
        <f t="shared" si="18"/>
        <v>0</v>
      </c>
    </row>
    <row r="82" spans="1:7" ht="14.4" x14ac:dyDescent="0.3">
      <c r="A82" s="14" t="s">
        <v>85</v>
      </c>
      <c r="B82" s="13"/>
      <c r="C82" s="13"/>
      <c r="D82" s="13"/>
      <c r="E82" s="13"/>
      <c r="F82" s="13"/>
      <c r="G82" s="13">
        <f t="shared" si="18"/>
        <v>0</v>
      </c>
    </row>
    <row r="83" spans="1:7" ht="14.4" x14ac:dyDescent="0.3">
      <c r="A83" s="15"/>
      <c r="B83" s="16"/>
      <c r="C83" s="16"/>
      <c r="D83" s="16"/>
      <c r="E83" s="16"/>
      <c r="F83" s="16"/>
      <c r="G83" s="16"/>
    </row>
    <row r="84" spans="1:7" ht="14.4" x14ac:dyDescent="0.3">
      <c r="A84" s="17" t="s">
        <v>86</v>
      </c>
      <c r="B84" s="11">
        <f>SUM(B85,B93,B103,B113,B123,B133,B137,B146,B150)</f>
        <v>166475340.70999998</v>
      </c>
      <c r="C84" s="11">
        <f t="shared" ref="C84:E84" si="19">SUM(C85,C93,C103,C113,C123,C133,C137,C146,C150)</f>
        <v>26492805.899999984</v>
      </c>
      <c r="D84" s="11">
        <f t="shared" si="19"/>
        <v>192968146.61000001</v>
      </c>
      <c r="E84" s="11">
        <f t="shared" si="19"/>
        <v>129299187.67999999</v>
      </c>
      <c r="F84" s="11">
        <f>SUM(F85,F93,F103,F113,F123,F133,F137,F146,F150)</f>
        <v>125466429.50999999</v>
      </c>
      <c r="G84" s="11">
        <f t="shared" ref="G84" si="20">SUM(G85,G93,G103,G113,G123,G133,G137,G146,G150)</f>
        <v>63668958.930000007</v>
      </c>
    </row>
    <row r="85" spans="1:7" ht="14.4" x14ac:dyDescent="0.3">
      <c r="A85" s="12" t="s">
        <v>13</v>
      </c>
      <c r="B85" s="13">
        <f>SUM(B86:B92)</f>
        <v>23066369.349999998</v>
      </c>
      <c r="C85" s="13">
        <f t="shared" ref="C85:G85" si="21">SUM(C86:C92)</f>
        <v>-823481.25999999815</v>
      </c>
      <c r="D85" s="13">
        <f t="shared" si="21"/>
        <v>22242888.09</v>
      </c>
      <c r="E85" s="13">
        <f t="shared" si="21"/>
        <v>15964141.5</v>
      </c>
      <c r="F85" s="13">
        <f t="shared" si="21"/>
        <v>15964141.5</v>
      </c>
      <c r="G85" s="13">
        <f t="shared" si="21"/>
        <v>6278746.5899999999</v>
      </c>
    </row>
    <row r="86" spans="1:7" ht="14.4" x14ac:dyDescent="0.3">
      <c r="A86" s="14" t="s">
        <v>14</v>
      </c>
      <c r="B86" s="13">
        <v>14274148.789999999</v>
      </c>
      <c r="C86" s="13">
        <v>-398019.72999999858</v>
      </c>
      <c r="D86" s="13">
        <v>13876129.060000001</v>
      </c>
      <c r="E86" s="13">
        <v>9787908.7100000009</v>
      </c>
      <c r="F86" s="13">
        <v>9787908.7100000009</v>
      </c>
      <c r="G86" s="13">
        <f>D86-E86</f>
        <v>4088220.3499999996</v>
      </c>
    </row>
    <row r="87" spans="1:7" ht="14.4" x14ac:dyDescent="0.3">
      <c r="A87" s="14" t="s">
        <v>15</v>
      </c>
      <c r="B87" s="13">
        <v>1875611.1</v>
      </c>
      <c r="C87" s="13">
        <v>-333339.64000000013</v>
      </c>
      <c r="D87" s="13">
        <v>1542271.46</v>
      </c>
      <c r="E87" s="13">
        <v>1425294.16</v>
      </c>
      <c r="F87" s="13">
        <v>1425294.16</v>
      </c>
      <c r="G87" s="13">
        <f t="shared" ref="G87:G92" si="22">D87-E87</f>
        <v>116977.30000000005</v>
      </c>
    </row>
    <row r="88" spans="1:7" ht="14.4" x14ac:dyDescent="0.3">
      <c r="A88" s="14" t="s">
        <v>16</v>
      </c>
      <c r="B88" s="13">
        <v>349117.16</v>
      </c>
      <c r="C88" s="13">
        <v>-8609.6999999999534</v>
      </c>
      <c r="D88" s="13">
        <v>340507.46</v>
      </c>
      <c r="E88" s="13">
        <v>153184.68</v>
      </c>
      <c r="F88" s="13">
        <v>153184.68</v>
      </c>
      <c r="G88" s="13">
        <f t="shared" si="22"/>
        <v>187322.78000000003</v>
      </c>
    </row>
    <row r="89" spans="1:7" ht="14.4" x14ac:dyDescent="0.3">
      <c r="A89" s="14" t="s">
        <v>17</v>
      </c>
      <c r="B89" s="13">
        <v>450000</v>
      </c>
      <c r="C89" s="13">
        <v>0</v>
      </c>
      <c r="D89" s="13">
        <v>450000</v>
      </c>
      <c r="E89" s="13">
        <v>409107.95</v>
      </c>
      <c r="F89" s="13">
        <v>409107.95</v>
      </c>
      <c r="G89" s="13">
        <f t="shared" si="22"/>
        <v>40892.049999999988</v>
      </c>
    </row>
    <row r="90" spans="1:7" ht="14.4" x14ac:dyDescent="0.3">
      <c r="A90" s="14" t="s">
        <v>18</v>
      </c>
      <c r="B90" s="13">
        <v>6117492.2999999998</v>
      </c>
      <c r="C90" s="13">
        <v>-83512.189999999478</v>
      </c>
      <c r="D90" s="13">
        <v>6033980.1100000003</v>
      </c>
      <c r="E90" s="13">
        <v>4188646</v>
      </c>
      <c r="F90" s="13">
        <v>4188646</v>
      </c>
      <c r="G90" s="13">
        <f t="shared" si="22"/>
        <v>1845334.1100000003</v>
      </c>
    </row>
    <row r="91" spans="1:7" ht="14.4" x14ac:dyDescent="0.3">
      <c r="A91" s="14" t="s">
        <v>19</v>
      </c>
      <c r="B91" s="13"/>
      <c r="C91" s="13"/>
      <c r="D91" s="13"/>
      <c r="E91" s="13"/>
      <c r="F91" s="13"/>
      <c r="G91" s="13">
        <f t="shared" si="22"/>
        <v>0</v>
      </c>
    </row>
    <row r="92" spans="1:7" ht="14.4" x14ac:dyDescent="0.3">
      <c r="A92" s="14" t="s">
        <v>20</v>
      </c>
      <c r="B92" s="13"/>
      <c r="C92" s="13"/>
      <c r="D92" s="13"/>
      <c r="E92" s="13"/>
      <c r="F92" s="13"/>
      <c r="G92" s="13">
        <f t="shared" si="22"/>
        <v>0</v>
      </c>
    </row>
    <row r="93" spans="1:7" ht="14.4" x14ac:dyDescent="0.3">
      <c r="A93" s="12" t="s">
        <v>21</v>
      </c>
      <c r="B93" s="13">
        <f>SUM(B94:B102)</f>
        <v>6943393.5199999996</v>
      </c>
      <c r="C93" s="13">
        <f t="shared" ref="C93:G93" si="23">SUM(C94:C102)</f>
        <v>3016100.05</v>
      </c>
      <c r="D93" s="13">
        <f t="shared" si="23"/>
        <v>9959493.5700000003</v>
      </c>
      <c r="E93" s="13">
        <f t="shared" si="23"/>
        <v>8374311.9900000002</v>
      </c>
      <c r="F93" s="13">
        <f t="shared" si="23"/>
        <v>8374311.9900000002</v>
      </c>
      <c r="G93" s="13">
        <f t="shared" si="23"/>
        <v>1585181.5799999996</v>
      </c>
    </row>
    <row r="94" spans="1:7" ht="14.4" x14ac:dyDescent="0.3">
      <c r="A94" s="14" t="s">
        <v>22</v>
      </c>
      <c r="B94" s="13">
        <v>93966</v>
      </c>
      <c r="C94" s="13">
        <v>9000</v>
      </c>
      <c r="D94" s="13">
        <v>102966</v>
      </c>
      <c r="E94" s="13">
        <v>0</v>
      </c>
      <c r="F94" s="13">
        <v>0</v>
      </c>
      <c r="G94" s="13">
        <f>D94-E94</f>
        <v>102966</v>
      </c>
    </row>
    <row r="95" spans="1:7" ht="14.4" x14ac:dyDescent="0.3">
      <c r="A95" s="14" t="s">
        <v>23</v>
      </c>
      <c r="B95" s="13">
        <v>0</v>
      </c>
      <c r="C95" s="13">
        <v>1210</v>
      </c>
      <c r="D95" s="13">
        <v>1210</v>
      </c>
      <c r="E95" s="13">
        <v>1205.8</v>
      </c>
      <c r="F95" s="13">
        <v>1205.8</v>
      </c>
      <c r="G95" s="13">
        <f t="shared" ref="G95:G102" si="24">D95-E95</f>
        <v>4.2000000000000455</v>
      </c>
    </row>
    <row r="96" spans="1:7" ht="14.4" x14ac:dyDescent="0.3">
      <c r="A96" s="14" t="s">
        <v>24</v>
      </c>
      <c r="B96" s="13"/>
      <c r="C96" s="13"/>
      <c r="D96" s="13"/>
      <c r="E96" s="13"/>
      <c r="F96" s="13"/>
      <c r="G96" s="13">
        <f t="shared" si="24"/>
        <v>0</v>
      </c>
    </row>
    <row r="97" spans="1:7" ht="14.4" x14ac:dyDescent="0.3">
      <c r="A97" s="14" t="s">
        <v>25</v>
      </c>
      <c r="B97" s="13">
        <v>3235016.93</v>
      </c>
      <c r="C97" s="13">
        <v>2898295.53</v>
      </c>
      <c r="D97" s="13">
        <v>6133312.46</v>
      </c>
      <c r="E97" s="13">
        <v>6013114.6900000004</v>
      </c>
      <c r="F97" s="13">
        <v>6013114.6900000004</v>
      </c>
      <c r="G97" s="13">
        <f t="shared" si="24"/>
        <v>120197.76999999955</v>
      </c>
    </row>
    <row r="98" spans="1:7" ht="14.4" x14ac:dyDescent="0.3">
      <c r="A98" s="18" t="s">
        <v>26</v>
      </c>
      <c r="B98" s="13"/>
      <c r="C98" s="13"/>
      <c r="D98" s="13"/>
      <c r="E98" s="13"/>
      <c r="F98" s="13"/>
      <c r="G98" s="13">
        <f t="shared" si="24"/>
        <v>0</v>
      </c>
    </row>
    <row r="99" spans="1:7" ht="14.4" x14ac:dyDescent="0.3">
      <c r="A99" s="14" t="s">
        <v>27</v>
      </c>
      <c r="B99" s="13">
        <v>2440000</v>
      </c>
      <c r="C99" s="13">
        <v>330000</v>
      </c>
      <c r="D99" s="13">
        <v>2770000</v>
      </c>
      <c r="E99" s="13">
        <v>2088204.08</v>
      </c>
      <c r="F99" s="13">
        <v>2088204.08</v>
      </c>
      <c r="G99" s="13">
        <f t="shared" si="24"/>
        <v>681795.91999999993</v>
      </c>
    </row>
    <row r="100" spans="1:7" ht="14.4" x14ac:dyDescent="0.3">
      <c r="A100" s="14" t="s">
        <v>28</v>
      </c>
      <c r="B100" s="13">
        <v>650000</v>
      </c>
      <c r="C100" s="13">
        <v>17594.520000000019</v>
      </c>
      <c r="D100" s="13">
        <v>667594.52</v>
      </c>
      <c r="E100" s="13">
        <v>46406.74</v>
      </c>
      <c r="F100" s="13">
        <v>46406.74</v>
      </c>
      <c r="G100" s="13">
        <f t="shared" si="24"/>
        <v>621187.78</v>
      </c>
    </row>
    <row r="101" spans="1:7" ht="14.4" x14ac:dyDescent="0.3">
      <c r="A101" s="14" t="s">
        <v>29</v>
      </c>
      <c r="B101" s="13"/>
      <c r="C101" s="13"/>
      <c r="D101" s="13"/>
      <c r="E101" s="13"/>
      <c r="F101" s="13"/>
      <c r="G101" s="13">
        <f t="shared" si="24"/>
        <v>0</v>
      </c>
    </row>
    <row r="102" spans="1:7" ht="14.4" x14ac:dyDescent="0.3">
      <c r="A102" s="14" t="s">
        <v>30</v>
      </c>
      <c r="B102" s="13">
        <v>524410.59</v>
      </c>
      <c r="C102" s="13">
        <v>-239999.99999999994</v>
      </c>
      <c r="D102" s="13">
        <v>284410.59000000003</v>
      </c>
      <c r="E102" s="13">
        <v>225380.68</v>
      </c>
      <c r="F102" s="13">
        <v>225380.68</v>
      </c>
      <c r="G102" s="13">
        <f t="shared" si="24"/>
        <v>59029.910000000033</v>
      </c>
    </row>
    <row r="103" spans="1:7" ht="14.4" x14ac:dyDescent="0.3">
      <c r="A103" s="12" t="s">
        <v>31</v>
      </c>
      <c r="B103" s="13">
        <f>SUM(B104:B112)</f>
        <v>20610325.139999997</v>
      </c>
      <c r="C103" s="13">
        <f t="shared" ref="C103:D103" si="25">SUM(C104:C112)</f>
        <v>-270751.71999999828</v>
      </c>
      <c r="D103" s="13">
        <f t="shared" si="25"/>
        <v>20339573.419999998</v>
      </c>
      <c r="E103" s="13">
        <f>SUM(E104:E112)</f>
        <v>16193897.639999999</v>
      </c>
      <c r="F103" s="13">
        <f t="shared" ref="F103:G103" si="26">SUM(F104:F112)</f>
        <v>12361139.469999999</v>
      </c>
      <c r="G103" s="13">
        <f t="shared" si="26"/>
        <v>4145675.7800000003</v>
      </c>
    </row>
    <row r="104" spans="1:7" ht="14.4" x14ac:dyDescent="0.3">
      <c r="A104" s="14" t="s">
        <v>32</v>
      </c>
      <c r="B104" s="13">
        <v>17863246.829999998</v>
      </c>
      <c r="C104" s="13">
        <v>-1898780.1599999983</v>
      </c>
      <c r="D104" s="13">
        <v>15964466.67</v>
      </c>
      <c r="E104" s="13">
        <v>12577294.93</v>
      </c>
      <c r="F104" s="13">
        <v>8744536.7599999998</v>
      </c>
      <c r="G104" s="13">
        <f>D104-E104</f>
        <v>3387171.74</v>
      </c>
    </row>
    <row r="105" spans="1:7" ht="14.4" x14ac:dyDescent="0.3">
      <c r="A105" s="14" t="s">
        <v>33</v>
      </c>
      <c r="B105" s="13"/>
      <c r="C105" s="13"/>
      <c r="D105" s="13"/>
      <c r="E105" s="13"/>
      <c r="F105" s="13"/>
      <c r="G105" s="13">
        <f t="shared" ref="G105:G112" si="27">D105-E105</f>
        <v>0</v>
      </c>
    </row>
    <row r="106" spans="1:7" ht="14.4" x14ac:dyDescent="0.3">
      <c r="A106" s="14" t="s">
        <v>34</v>
      </c>
      <c r="B106" s="13">
        <v>60000</v>
      </c>
      <c r="C106" s="13">
        <v>1228788.19</v>
      </c>
      <c r="D106" s="13">
        <v>1288788.19</v>
      </c>
      <c r="E106" s="13">
        <v>1268788.19</v>
      </c>
      <c r="F106" s="13">
        <v>1268788.19</v>
      </c>
      <c r="G106" s="13">
        <f t="shared" si="27"/>
        <v>20000</v>
      </c>
    </row>
    <row r="107" spans="1:7" ht="14.4" x14ac:dyDescent="0.3">
      <c r="A107" s="14" t="s">
        <v>35</v>
      </c>
      <c r="B107" s="13">
        <v>480000</v>
      </c>
      <c r="C107" s="13">
        <v>25560.840000000026</v>
      </c>
      <c r="D107" s="13">
        <v>505560.84</v>
      </c>
      <c r="E107" s="13">
        <v>410700.68</v>
      </c>
      <c r="F107" s="13">
        <v>410700.68</v>
      </c>
      <c r="G107" s="13">
        <f t="shared" si="27"/>
        <v>94860.160000000033</v>
      </c>
    </row>
    <row r="108" spans="1:7" ht="14.4" x14ac:dyDescent="0.3">
      <c r="A108" s="14" t="s">
        <v>36</v>
      </c>
      <c r="B108" s="13">
        <v>110000</v>
      </c>
      <c r="C108" s="13">
        <v>0</v>
      </c>
      <c r="D108" s="13">
        <v>110000</v>
      </c>
      <c r="E108" s="13">
        <v>70467.399999999994</v>
      </c>
      <c r="F108" s="13">
        <v>70467.399999999994</v>
      </c>
      <c r="G108" s="13">
        <f t="shared" si="27"/>
        <v>39532.600000000006</v>
      </c>
    </row>
    <row r="109" spans="1:7" ht="14.4" x14ac:dyDescent="0.3">
      <c r="A109" s="14" t="s">
        <v>37</v>
      </c>
      <c r="B109" s="13">
        <v>1780.06</v>
      </c>
      <c r="C109" s="13">
        <v>50000</v>
      </c>
      <c r="D109" s="13">
        <v>51780.06</v>
      </c>
      <c r="E109" s="13">
        <v>31380</v>
      </c>
      <c r="F109" s="13">
        <v>31380</v>
      </c>
      <c r="G109" s="13">
        <f t="shared" si="27"/>
        <v>20400.059999999998</v>
      </c>
    </row>
    <row r="110" spans="1:7" ht="14.4" x14ac:dyDescent="0.3">
      <c r="A110" s="14" t="s">
        <v>38</v>
      </c>
      <c r="B110" s="13">
        <v>0</v>
      </c>
      <c r="C110" s="13">
        <v>1200</v>
      </c>
      <c r="D110" s="13">
        <v>1200</v>
      </c>
      <c r="E110" s="13">
        <v>850</v>
      </c>
      <c r="F110" s="13">
        <v>850</v>
      </c>
      <c r="G110" s="13">
        <f t="shared" si="27"/>
        <v>350</v>
      </c>
    </row>
    <row r="111" spans="1:7" ht="14.4" x14ac:dyDescent="0.3">
      <c r="A111" s="14" t="s">
        <v>39</v>
      </c>
      <c r="B111" s="13">
        <v>95298.25</v>
      </c>
      <c r="C111" s="13">
        <v>242479.40999999997</v>
      </c>
      <c r="D111" s="13">
        <v>337777.66</v>
      </c>
      <c r="E111" s="13">
        <v>284232.44</v>
      </c>
      <c r="F111" s="13">
        <v>284232.44</v>
      </c>
      <c r="G111" s="13">
        <f t="shared" si="27"/>
        <v>53545.219999999972</v>
      </c>
    </row>
    <row r="112" spans="1:7" ht="14.4" x14ac:dyDescent="0.3">
      <c r="A112" s="14" t="s">
        <v>40</v>
      </c>
      <c r="B112" s="13">
        <v>2000000</v>
      </c>
      <c r="C112" s="13">
        <v>80000</v>
      </c>
      <c r="D112" s="13">
        <v>2080000</v>
      </c>
      <c r="E112" s="13">
        <v>1550184</v>
      </c>
      <c r="F112" s="13">
        <v>1550184</v>
      </c>
      <c r="G112" s="13">
        <f t="shared" si="27"/>
        <v>529816</v>
      </c>
    </row>
    <row r="113" spans="1:7" ht="14.4" x14ac:dyDescent="0.3">
      <c r="A113" s="12" t="s">
        <v>41</v>
      </c>
      <c r="B113" s="13">
        <f>SUM(B114:B122)</f>
        <v>2888444.2199999997</v>
      </c>
      <c r="C113" s="13">
        <f t="shared" ref="C113:D113" si="28">SUM(C114:C122)</f>
        <v>3031148.6000000006</v>
      </c>
      <c r="D113" s="13">
        <f t="shared" si="28"/>
        <v>5919592.8200000003</v>
      </c>
      <c r="E113" s="13">
        <f>SUM(E114:E122)</f>
        <v>5173418.68</v>
      </c>
      <c r="F113" s="13">
        <f t="shared" ref="F113:G113" si="29">SUM(F114:F122)</f>
        <v>5173418.68</v>
      </c>
      <c r="G113" s="13">
        <f t="shared" si="29"/>
        <v>746174.1400000006</v>
      </c>
    </row>
    <row r="114" spans="1:7" ht="14.4" x14ac:dyDescent="0.3">
      <c r="A114" s="14" t="s">
        <v>42</v>
      </c>
      <c r="B114" s="13"/>
      <c r="C114" s="13"/>
      <c r="D114" s="13"/>
      <c r="E114" s="13"/>
      <c r="F114" s="13"/>
      <c r="G114" s="13">
        <f>D114-E114</f>
        <v>0</v>
      </c>
    </row>
    <row r="115" spans="1:7" ht="14.4" x14ac:dyDescent="0.3">
      <c r="A115" s="14" t="s">
        <v>43</v>
      </c>
      <c r="B115" s="13"/>
      <c r="C115" s="13"/>
      <c r="D115" s="13"/>
      <c r="E115" s="13"/>
      <c r="F115" s="13"/>
      <c r="G115" s="13">
        <f t="shared" ref="G115:G122" si="30">D115-E115</f>
        <v>0</v>
      </c>
    </row>
    <row r="116" spans="1:7" ht="14.4" x14ac:dyDescent="0.3">
      <c r="A116" s="14" t="s">
        <v>44</v>
      </c>
      <c r="B116" s="13">
        <v>968138</v>
      </c>
      <c r="C116" s="13">
        <v>-368138</v>
      </c>
      <c r="D116" s="13">
        <v>600000</v>
      </c>
      <c r="E116" s="13">
        <v>0</v>
      </c>
      <c r="F116" s="13">
        <v>0</v>
      </c>
      <c r="G116" s="13">
        <f t="shared" si="30"/>
        <v>600000</v>
      </c>
    </row>
    <row r="117" spans="1:7" ht="14.4" x14ac:dyDescent="0.3">
      <c r="A117" s="14" t="s">
        <v>45</v>
      </c>
      <c r="B117" s="13">
        <v>1920306.22</v>
      </c>
      <c r="C117" s="13">
        <v>3399286.6000000006</v>
      </c>
      <c r="D117" s="13">
        <v>5319592.82</v>
      </c>
      <c r="E117" s="13">
        <v>5173418.68</v>
      </c>
      <c r="F117" s="13">
        <v>5173418.68</v>
      </c>
      <c r="G117" s="13">
        <f t="shared" si="30"/>
        <v>146174.1400000006</v>
      </c>
    </row>
    <row r="118" spans="1:7" ht="14.4" x14ac:dyDescent="0.3">
      <c r="A118" s="14" t="s">
        <v>46</v>
      </c>
      <c r="B118" s="13"/>
      <c r="C118" s="13"/>
      <c r="D118" s="13"/>
      <c r="E118" s="13"/>
      <c r="F118" s="13"/>
      <c r="G118" s="13">
        <f t="shared" si="30"/>
        <v>0</v>
      </c>
    </row>
    <row r="119" spans="1:7" ht="14.4" x14ac:dyDescent="0.3">
      <c r="A119" s="14" t="s">
        <v>47</v>
      </c>
      <c r="B119" s="13"/>
      <c r="C119" s="13"/>
      <c r="D119" s="13"/>
      <c r="E119" s="13"/>
      <c r="F119" s="13"/>
      <c r="G119" s="13">
        <f t="shared" si="30"/>
        <v>0</v>
      </c>
    </row>
    <row r="120" spans="1:7" ht="14.4" x14ac:dyDescent="0.3">
      <c r="A120" s="14" t="s">
        <v>48</v>
      </c>
      <c r="B120" s="13"/>
      <c r="C120" s="13"/>
      <c r="D120" s="13"/>
      <c r="E120" s="13"/>
      <c r="F120" s="13"/>
      <c r="G120" s="13">
        <f t="shared" si="30"/>
        <v>0</v>
      </c>
    </row>
    <row r="121" spans="1:7" ht="14.4" x14ac:dyDescent="0.3">
      <c r="A121" s="14" t="s">
        <v>49</v>
      </c>
      <c r="B121" s="13"/>
      <c r="C121" s="13"/>
      <c r="D121" s="13"/>
      <c r="E121" s="13"/>
      <c r="F121" s="13"/>
      <c r="G121" s="13">
        <f t="shared" si="30"/>
        <v>0</v>
      </c>
    </row>
    <row r="122" spans="1:7" ht="14.4" x14ac:dyDescent="0.3">
      <c r="A122" s="14" t="s">
        <v>50</v>
      </c>
      <c r="B122" s="13"/>
      <c r="C122" s="13"/>
      <c r="D122" s="13"/>
      <c r="E122" s="13"/>
      <c r="F122" s="13"/>
      <c r="G122" s="13">
        <f t="shared" si="30"/>
        <v>0</v>
      </c>
    </row>
    <row r="123" spans="1:7" ht="14.4" x14ac:dyDescent="0.3">
      <c r="A123" s="12" t="s">
        <v>51</v>
      </c>
      <c r="B123" s="13">
        <f>SUM(B124:B132)</f>
        <v>0</v>
      </c>
      <c r="C123" s="13">
        <f t="shared" ref="C123:D123" si="31">SUM(C124:C132)</f>
        <v>60000</v>
      </c>
      <c r="D123" s="13">
        <f t="shared" si="31"/>
        <v>60000</v>
      </c>
      <c r="E123" s="13">
        <f>SUM(E124:E132)</f>
        <v>0</v>
      </c>
      <c r="F123" s="13">
        <f t="shared" ref="F123:G123" si="32">SUM(F124:F132)</f>
        <v>0</v>
      </c>
      <c r="G123" s="13">
        <f t="shared" si="32"/>
        <v>60000</v>
      </c>
    </row>
    <row r="124" spans="1:7" ht="14.4" x14ac:dyDescent="0.3">
      <c r="A124" s="14" t="s">
        <v>52</v>
      </c>
      <c r="B124" s="13">
        <v>0</v>
      </c>
      <c r="C124" s="13">
        <v>60000</v>
      </c>
      <c r="D124" s="13">
        <v>60000</v>
      </c>
      <c r="E124" s="13">
        <v>0</v>
      </c>
      <c r="F124" s="13">
        <v>0</v>
      </c>
      <c r="G124" s="13">
        <f>D124-E124</f>
        <v>60000</v>
      </c>
    </row>
    <row r="125" spans="1:7" ht="14.4" x14ac:dyDescent="0.3">
      <c r="A125" s="14" t="s">
        <v>53</v>
      </c>
      <c r="B125" s="13"/>
      <c r="C125" s="13"/>
      <c r="D125" s="13"/>
      <c r="E125" s="13"/>
      <c r="F125" s="13"/>
      <c r="G125" s="13">
        <f t="shared" ref="G125:G132" si="33">D125-E125</f>
        <v>0</v>
      </c>
    </row>
    <row r="126" spans="1:7" ht="14.4" x14ac:dyDescent="0.3">
      <c r="A126" s="14" t="s">
        <v>54</v>
      </c>
      <c r="B126" s="13"/>
      <c r="C126" s="13"/>
      <c r="D126" s="13"/>
      <c r="E126" s="13"/>
      <c r="F126" s="13"/>
      <c r="G126" s="13">
        <f t="shared" si="33"/>
        <v>0</v>
      </c>
    </row>
    <row r="127" spans="1:7" ht="14.4" x14ac:dyDescent="0.3">
      <c r="A127" s="14" t="s">
        <v>55</v>
      </c>
      <c r="B127" s="13"/>
      <c r="C127" s="13"/>
      <c r="D127" s="13"/>
      <c r="E127" s="13"/>
      <c r="F127" s="13"/>
      <c r="G127" s="13">
        <f t="shared" si="33"/>
        <v>0</v>
      </c>
    </row>
    <row r="128" spans="1:7" ht="14.4" x14ac:dyDescent="0.3">
      <c r="A128" s="14" t="s">
        <v>56</v>
      </c>
      <c r="B128" s="13"/>
      <c r="C128" s="13"/>
      <c r="D128" s="13"/>
      <c r="E128" s="13"/>
      <c r="F128" s="13"/>
      <c r="G128" s="13">
        <f t="shared" si="33"/>
        <v>0</v>
      </c>
    </row>
    <row r="129" spans="1:7" ht="14.4" x14ac:dyDescent="0.3">
      <c r="A129" s="14" t="s">
        <v>57</v>
      </c>
      <c r="B129" s="13"/>
      <c r="C129" s="13"/>
      <c r="D129" s="13"/>
      <c r="E129" s="13"/>
      <c r="F129" s="13"/>
      <c r="G129" s="13">
        <f t="shared" si="33"/>
        <v>0</v>
      </c>
    </row>
    <row r="130" spans="1:7" ht="14.4" x14ac:dyDescent="0.3">
      <c r="A130" s="14" t="s">
        <v>58</v>
      </c>
      <c r="B130" s="13"/>
      <c r="C130" s="13"/>
      <c r="D130" s="13"/>
      <c r="E130" s="13"/>
      <c r="F130" s="13"/>
      <c r="G130" s="13">
        <f t="shared" si="33"/>
        <v>0</v>
      </c>
    </row>
    <row r="131" spans="1:7" ht="14.4" x14ac:dyDescent="0.3">
      <c r="A131" s="14" t="s">
        <v>59</v>
      </c>
      <c r="B131" s="13"/>
      <c r="C131" s="13"/>
      <c r="D131" s="13"/>
      <c r="E131" s="13"/>
      <c r="F131" s="13"/>
      <c r="G131" s="13">
        <f t="shared" si="33"/>
        <v>0</v>
      </c>
    </row>
    <row r="132" spans="1:7" ht="14.4" x14ac:dyDescent="0.3">
      <c r="A132" s="14" t="s">
        <v>60</v>
      </c>
      <c r="B132" s="13"/>
      <c r="C132" s="13"/>
      <c r="D132" s="13"/>
      <c r="E132" s="13"/>
      <c r="F132" s="13"/>
      <c r="G132" s="13">
        <f t="shared" si="33"/>
        <v>0</v>
      </c>
    </row>
    <row r="133" spans="1:7" ht="14.4" x14ac:dyDescent="0.3">
      <c r="A133" s="12" t="s">
        <v>61</v>
      </c>
      <c r="B133" s="13">
        <f>SUM(B134:B136)</f>
        <v>40969811.359999999</v>
      </c>
      <c r="C133" s="13">
        <f t="shared" ref="C133:G133" si="34">SUM(C134:C136)</f>
        <v>92625639.329999983</v>
      </c>
      <c r="D133" s="13">
        <f t="shared" si="34"/>
        <v>133595450.69</v>
      </c>
      <c r="E133" s="13">
        <f t="shared" si="34"/>
        <v>82742269.849999994</v>
      </c>
      <c r="F133" s="13">
        <f t="shared" si="34"/>
        <v>82742269.849999994</v>
      </c>
      <c r="G133" s="13">
        <f t="shared" si="34"/>
        <v>50853180.840000004</v>
      </c>
    </row>
    <row r="134" spans="1:7" ht="14.4" x14ac:dyDescent="0.3">
      <c r="A134" s="14" t="s">
        <v>62</v>
      </c>
      <c r="B134" s="13">
        <v>39902238.490000002</v>
      </c>
      <c r="C134" s="13">
        <v>82825623.329999983</v>
      </c>
      <c r="D134" s="13">
        <v>122727861.81999999</v>
      </c>
      <c r="E134" s="13">
        <v>81877398.819999993</v>
      </c>
      <c r="F134" s="13">
        <v>81877398.819999993</v>
      </c>
      <c r="G134" s="13">
        <f>D134-E134</f>
        <v>40850463</v>
      </c>
    </row>
    <row r="135" spans="1:7" ht="14.4" x14ac:dyDescent="0.3">
      <c r="A135" s="14" t="s">
        <v>63</v>
      </c>
      <c r="B135" s="13">
        <v>1067572.8700000001</v>
      </c>
      <c r="C135" s="13">
        <v>9800016</v>
      </c>
      <c r="D135" s="13">
        <v>10867588.869999999</v>
      </c>
      <c r="E135" s="13">
        <v>864871.03</v>
      </c>
      <c r="F135" s="13">
        <v>864871.03</v>
      </c>
      <c r="G135" s="13">
        <f t="shared" ref="G135:G136" si="35">D135-E135</f>
        <v>10002717.84</v>
      </c>
    </row>
    <row r="136" spans="1:7" ht="14.4" x14ac:dyDescent="0.3">
      <c r="A136" s="14" t="s">
        <v>64</v>
      </c>
      <c r="B136" s="13"/>
      <c r="C136" s="13"/>
      <c r="D136" s="13"/>
      <c r="E136" s="13"/>
      <c r="F136" s="13"/>
      <c r="G136" s="13">
        <f t="shared" si="35"/>
        <v>0</v>
      </c>
    </row>
    <row r="137" spans="1:7" ht="14.4" x14ac:dyDescent="0.3">
      <c r="A137" s="12" t="s">
        <v>65</v>
      </c>
      <c r="B137" s="13">
        <f>SUM(B138:B142,B144:B145)</f>
        <v>71084940</v>
      </c>
      <c r="C137" s="13">
        <f t="shared" ref="C137:G137" si="36">SUM(C138:C142,C144:C145)</f>
        <v>-71084940</v>
      </c>
      <c r="D137" s="13">
        <f t="shared" si="36"/>
        <v>0</v>
      </c>
      <c r="E137" s="13">
        <f t="shared" si="36"/>
        <v>0</v>
      </c>
      <c r="F137" s="13">
        <f t="shared" si="36"/>
        <v>0</v>
      </c>
      <c r="G137" s="13">
        <f t="shared" si="36"/>
        <v>0</v>
      </c>
    </row>
    <row r="138" spans="1:7" ht="14.4" x14ac:dyDescent="0.3">
      <c r="A138" s="14" t="s">
        <v>66</v>
      </c>
      <c r="B138" s="13"/>
      <c r="C138" s="13"/>
      <c r="D138" s="13"/>
      <c r="E138" s="13"/>
      <c r="F138" s="13"/>
      <c r="G138" s="13">
        <f>D138-E138</f>
        <v>0</v>
      </c>
    </row>
    <row r="139" spans="1:7" ht="14.4" x14ac:dyDescent="0.3">
      <c r="A139" s="14" t="s">
        <v>67</v>
      </c>
      <c r="B139" s="13"/>
      <c r="C139" s="13"/>
      <c r="D139" s="13"/>
      <c r="E139" s="13"/>
      <c r="F139" s="13"/>
      <c r="G139" s="13">
        <f t="shared" ref="G139:G145" si="37">D139-E139</f>
        <v>0</v>
      </c>
    </row>
    <row r="140" spans="1:7" ht="14.4" x14ac:dyDescent="0.3">
      <c r="A140" s="14" t="s">
        <v>68</v>
      </c>
      <c r="B140" s="13"/>
      <c r="C140" s="13"/>
      <c r="D140" s="13"/>
      <c r="E140" s="13"/>
      <c r="F140" s="13"/>
      <c r="G140" s="13">
        <f t="shared" si="37"/>
        <v>0</v>
      </c>
    </row>
    <row r="141" spans="1:7" ht="14.4" x14ac:dyDescent="0.3">
      <c r="A141" s="14" t="s">
        <v>69</v>
      </c>
      <c r="B141" s="13"/>
      <c r="C141" s="13"/>
      <c r="D141" s="13"/>
      <c r="E141" s="13"/>
      <c r="F141" s="13"/>
      <c r="G141" s="13">
        <f t="shared" si="37"/>
        <v>0</v>
      </c>
    </row>
    <row r="142" spans="1:7" ht="14.4" x14ac:dyDescent="0.3">
      <c r="A142" s="14" t="s">
        <v>70</v>
      </c>
      <c r="B142" s="13"/>
      <c r="C142" s="13"/>
      <c r="D142" s="13"/>
      <c r="E142" s="13"/>
      <c r="F142" s="13"/>
      <c r="G142" s="13">
        <f t="shared" si="37"/>
        <v>0</v>
      </c>
    </row>
    <row r="143" spans="1:7" ht="14.4" x14ac:dyDescent="0.3">
      <c r="A143" s="14" t="s">
        <v>71</v>
      </c>
      <c r="B143" s="13"/>
      <c r="C143" s="13"/>
      <c r="D143" s="13"/>
      <c r="E143" s="13"/>
      <c r="F143" s="13"/>
      <c r="G143" s="13">
        <f t="shared" si="37"/>
        <v>0</v>
      </c>
    </row>
    <row r="144" spans="1:7" ht="14.4" x14ac:dyDescent="0.3">
      <c r="A144" s="14" t="s">
        <v>72</v>
      </c>
      <c r="B144" s="13"/>
      <c r="C144" s="13"/>
      <c r="D144" s="13"/>
      <c r="E144" s="13"/>
      <c r="F144" s="13"/>
      <c r="G144" s="13">
        <f t="shared" si="37"/>
        <v>0</v>
      </c>
    </row>
    <row r="145" spans="1:7" ht="14.4" x14ac:dyDescent="0.3">
      <c r="A145" s="14" t="s">
        <v>73</v>
      </c>
      <c r="B145" s="13">
        <v>71084940</v>
      </c>
      <c r="C145" s="13">
        <v>-71084940</v>
      </c>
      <c r="D145" s="13">
        <v>0</v>
      </c>
      <c r="E145" s="13">
        <v>0</v>
      </c>
      <c r="F145" s="13">
        <v>0</v>
      </c>
      <c r="G145" s="13">
        <f t="shared" si="37"/>
        <v>0</v>
      </c>
    </row>
    <row r="146" spans="1:7" ht="14.4" x14ac:dyDescent="0.3">
      <c r="A146" s="12" t="s">
        <v>74</v>
      </c>
      <c r="B146" s="13">
        <f>SUM(B147:B149)</f>
        <v>912057.12</v>
      </c>
      <c r="C146" s="13">
        <f t="shared" ref="C146:G146" si="38">SUM(C147:C149)</f>
        <v>-60909.099999999977</v>
      </c>
      <c r="D146" s="13">
        <f t="shared" si="38"/>
        <v>851148.02</v>
      </c>
      <c r="E146" s="13">
        <f t="shared" si="38"/>
        <v>851148.02</v>
      </c>
      <c r="F146" s="13">
        <f t="shared" si="38"/>
        <v>851148.02</v>
      </c>
      <c r="G146" s="13">
        <f t="shared" si="38"/>
        <v>0</v>
      </c>
    </row>
    <row r="147" spans="1:7" ht="14.4" x14ac:dyDescent="0.3">
      <c r="A147" s="14" t="s">
        <v>75</v>
      </c>
      <c r="B147" s="13"/>
      <c r="C147" s="13"/>
      <c r="D147" s="13"/>
      <c r="E147" s="13"/>
      <c r="F147" s="13"/>
      <c r="G147" s="13">
        <f>D147-E147</f>
        <v>0</v>
      </c>
    </row>
    <row r="148" spans="1:7" ht="14.4" x14ac:dyDescent="0.3">
      <c r="A148" s="14" t="s">
        <v>76</v>
      </c>
      <c r="B148" s="13"/>
      <c r="C148" s="13"/>
      <c r="D148" s="13"/>
      <c r="E148" s="13"/>
      <c r="F148" s="13"/>
      <c r="G148" s="13">
        <f t="shared" ref="G148:G149" si="39">D148-E148</f>
        <v>0</v>
      </c>
    </row>
    <row r="149" spans="1:7" ht="14.4" x14ac:dyDescent="0.3">
      <c r="A149" s="14" t="s">
        <v>77</v>
      </c>
      <c r="B149" s="13">
        <v>912057.12</v>
      </c>
      <c r="C149" s="13">
        <v>-60909.099999999977</v>
      </c>
      <c r="D149" s="13">
        <v>851148.02</v>
      </c>
      <c r="E149" s="13">
        <v>851148.02</v>
      </c>
      <c r="F149" s="13">
        <v>851148.02</v>
      </c>
      <c r="G149" s="13">
        <f t="shared" si="39"/>
        <v>0</v>
      </c>
    </row>
    <row r="150" spans="1:7" ht="14.4" x14ac:dyDescent="0.3">
      <c r="A150" s="12" t="s">
        <v>78</v>
      </c>
      <c r="B150" s="13">
        <f>SUM(B151:B157)</f>
        <v>0</v>
      </c>
      <c r="C150" s="13">
        <f t="shared" ref="C150:G150" si="40">SUM(C151:C157)</f>
        <v>0</v>
      </c>
      <c r="D150" s="13">
        <f t="shared" si="40"/>
        <v>0</v>
      </c>
      <c r="E150" s="13">
        <f t="shared" si="40"/>
        <v>0</v>
      </c>
      <c r="F150" s="13">
        <f t="shared" si="40"/>
        <v>0</v>
      </c>
      <c r="G150" s="13">
        <f t="shared" si="40"/>
        <v>0</v>
      </c>
    </row>
    <row r="151" spans="1:7" ht="14.4" x14ac:dyDescent="0.3">
      <c r="A151" s="14" t="s">
        <v>79</v>
      </c>
      <c r="B151" s="13"/>
      <c r="C151" s="13"/>
      <c r="D151" s="13"/>
      <c r="E151" s="13"/>
      <c r="F151" s="13"/>
      <c r="G151" s="13">
        <f>D151-E151</f>
        <v>0</v>
      </c>
    </row>
    <row r="152" spans="1:7" ht="14.4" x14ac:dyDescent="0.3">
      <c r="A152" s="14" t="s">
        <v>80</v>
      </c>
      <c r="B152" s="13"/>
      <c r="C152" s="13"/>
      <c r="D152" s="13"/>
      <c r="E152" s="13"/>
      <c r="F152" s="13"/>
      <c r="G152" s="13">
        <f t="shared" ref="G152:G157" si="41">D152-E152</f>
        <v>0</v>
      </c>
    </row>
    <row r="153" spans="1:7" ht="14.4" x14ac:dyDescent="0.3">
      <c r="A153" s="14" t="s">
        <v>81</v>
      </c>
      <c r="B153" s="13"/>
      <c r="C153" s="13"/>
      <c r="D153" s="13"/>
      <c r="E153" s="13"/>
      <c r="F153" s="13"/>
      <c r="G153" s="13">
        <f t="shared" si="41"/>
        <v>0</v>
      </c>
    </row>
    <row r="154" spans="1:7" ht="14.4" x14ac:dyDescent="0.3">
      <c r="A154" s="18" t="s">
        <v>82</v>
      </c>
      <c r="B154" s="13"/>
      <c r="C154" s="13"/>
      <c r="D154" s="13"/>
      <c r="E154" s="13"/>
      <c r="F154" s="13"/>
      <c r="G154" s="13">
        <f t="shared" si="41"/>
        <v>0</v>
      </c>
    </row>
    <row r="155" spans="1:7" ht="14.4" x14ac:dyDescent="0.3">
      <c r="A155" s="14" t="s">
        <v>83</v>
      </c>
      <c r="B155" s="13"/>
      <c r="C155" s="13"/>
      <c r="D155" s="13"/>
      <c r="E155" s="13"/>
      <c r="F155" s="13"/>
      <c r="G155" s="13">
        <f t="shared" si="41"/>
        <v>0</v>
      </c>
    </row>
    <row r="156" spans="1:7" ht="14.4" x14ac:dyDescent="0.3">
      <c r="A156" s="14" t="s">
        <v>84</v>
      </c>
      <c r="B156" s="13"/>
      <c r="C156" s="13"/>
      <c r="D156" s="13"/>
      <c r="E156" s="13"/>
      <c r="F156" s="13"/>
      <c r="G156" s="13">
        <f t="shared" si="41"/>
        <v>0</v>
      </c>
    </row>
    <row r="157" spans="1:7" ht="14.4" x14ac:dyDescent="0.3">
      <c r="A157" s="14" t="s">
        <v>85</v>
      </c>
      <c r="B157" s="13"/>
      <c r="C157" s="13"/>
      <c r="D157" s="13"/>
      <c r="E157" s="13"/>
      <c r="F157" s="13"/>
      <c r="G157" s="13">
        <f t="shared" si="41"/>
        <v>0</v>
      </c>
    </row>
    <row r="158" spans="1:7" ht="14.4" x14ac:dyDescent="0.3">
      <c r="A158" s="19"/>
      <c r="B158" s="16"/>
      <c r="C158" s="16"/>
      <c r="D158" s="16"/>
      <c r="E158" s="16"/>
      <c r="F158" s="16"/>
      <c r="G158" s="16"/>
    </row>
    <row r="159" spans="1:7" ht="14.4" x14ac:dyDescent="0.3">
      <c r="A159" s="20" t="s">
        <v>87</v>
      </c>
      <c r="B159" s="11">
        <f>B9+B84</f>
        <v>311073654.49000001</v>
      </c>
      <c r="C159" s="11">
        <f t="shared" ref="C159:G159" si="42">C9+C84</f>
        <v>36552171.279999986</v>
      </c>
      <c r="D159" s="11">
        <f t="shared" si="42"/>
        <v>347625825.76999998</v>
      </c>
      <c r="E159" s="11">
        <f t="shared" si="42"/>
        <v>242052801.22999999</v>
      </c>
      <c r="F159" s="11">
        <f t="shared" si="42"/>
        <v>236301455.59</v>
      </c>
      <c r="G159" s="11">
        <f t="shared" si="42"/>
        <v>105573024.54000001</v>
      </c>
    </row>
    <row r="160" spans="1:7" ht="14.4" x14ac:dyDescent="0.3">
      <c r="A160" s="21"/>
      <c r="B160" s="22"/>
      <c r="C160" s="22"/>
      <c r="D160" s="22"/>
      <c r="E160" s="22"/>
      <c r="F160" s="22"/>
      <c r="G160" s="22"/>
    </row>
    <row r="161" spans="1:1" ht="14.4" hidden="1" x14ac:dyDescent="0.3">
      <c r="A161" s="23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2022-05-09T17:14:00Z</dcterms:modified>
</cp:coreProperties>
</file>